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</workbook>
</file>

<file path=xl/calcChain.xml><?xml version="1.0" encoding="utf-8"?>
<calcChain xmlns="http://schemas.openxmlformats.org/spreadsheetml/2006/main">
  <c r="I32" i="1"/>
  <c r="G5"/>
  <c r="I5" s="1"/>
  <c r="F5"/>
  <c r="D5"/>
  <c r="F17"/>
  <c r="G17"/>
  <c r="I17" s="1"/>
  <c r="I18" s="1"/>
  <c r="F22"/>
  <c r="G22"/>
  <c r="I22" s="1"/>
  <c r="I24" s="1"/>
  <c r="F9"/>
  <c r="G9"/>
  <c r="I9" s="1"/>
  <c r="I10" s="1"/>
  <c r="F12"/>
  <c r="G12"/>
  <c r="I12" s="1"/>
  <c r="I13" s="1"/>
  <c r="F19"/>
  <c r="G19"/>
  <c r="I19" s="1"/>
  <c r="I20" s="1"/>
  <c r="F25"/>
  <c r="G25"/>
  <c r="I25" s="1"/>
  <c r="I27" s="1"/>
  <c r="F4"/>
  <c r="G4"/>
  <c r="I4" s="1"/>
  <c r="F31"/>
  <c r="G31"/>
  <c r="I31" s="1"/>
  <c r="I33" s="1"/>
  <c r="F7"/>
  <c r="G7"/>
  <c r="I7" s="1"/>
  <c r="I8" s="1"/>
  <c r="F14"/>
  <c r="G14"/>
  <c r="I14" s="1"/>
  <c r="I15" s="1"/>
  <c r="F28"/>
  <c r="G28"/>
  <c r="I28" s="1"/>
  <c r="I30" s="1"/>
  <c r="G3"/>
  <c r="I3" s="1"/>
  <c r="I6" s="1"/>
  <c r="F3"/>
  <c r="D17"/>
  <c r="D22"/>
  <c r="D9"/>
  <c r="D12"/>
  <c r="D19"/>
  <c r="D25"/>
  <c r="D4"/>
  <c r="D31"/>
  <c r="D7"/>
  <c r="D14"/>
  <c r="D28"/>
  <c r="D3"/>
  <c r="I29" l="1"/>
  <c r="I26"/>
  <c r="I23"/>
  <c r="I11"/>
  <c r="I21"/>
  <c r="I16"/>
  <c r="I34" l="1"/>
</calcChain>
</file>

<file path=xl/sharedStrings.xml><?xml version="1.0" encoding="utf-8"?>
<sst xmlns="http://schemas.openxmlformats.org/spreadsheetml/2006/main" count="56" uniqueCount="46">
  <si>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</si>
  <si>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</si>
  <si>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</si>
  <si>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</si>
  <si>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</si>
  <si>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</si>
  <si>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</si>
  <si>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</si>
  <si>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</si>
  <si>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</si>
  <si>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</si>
  <si>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</si>
  <si>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</si>
  <si>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</si>
  <si>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</si>
  <si>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</si>
  <si>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</si>
  <si>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</si>
  <si>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</si>
  <si>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</si>
  <si>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</si>
  <si>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</si>
  <si>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</si>
  <si>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</si>
  <si>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</si>
  <si>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</si>
  <si>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</si>
  <si>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</si>
  <si>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</si>
  <si>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</si>
  <si>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</si>
  <si>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総計</t>
  </si>
  <si>
    <t>金額</t>
    <rPh sb="0" eb="2">
      <t>キンガク</t>
    </rPh>
    <phoneticPr fontId="1"/>
  </si>
  <si>
    <t>ペットショップ大和 集計</t>
  </si>
  <si>
    <t>伏見わんにゃんランド 集計</t>
  </si>
  <si>
    <t>東一条ペット館 集計</t>
  </si>
  <si>
    <t>ホームセンター桂 集計</t>
  </si>
  <si>
    <t>Ｓマート四条大宮 集計</t>
  </si>
  <si>
    <t>春日野ペット病院 集計</t>
  </si>
  <si>
    <t>八幡ケンネル 集計</t>
  </si>
  <si>
    <t>いきいきミックスフード（ハムスター用） 集計</t>
  </si>
  <si>
    <t>健康ひまわりの種（大） 集計</t>
  </si>
  <si>
    <t>プレミアム牧草（ウサギ用・大） 集計</t>
  </si>
  <si>
    <t>猫元気マグロフレーク（大） 集計</t>
  </si>
  <si>
    <t>にゃんとおいしいカリカリフード（大） 集計</t>
  </si>
  <si>
    <t>健康ひまわりの種（小） 集計</t>
  </si>
</sst>
</file>

<file path=xl/styles.xml><?xml version="1.0" encoding="utf-8"?>
<styleSheet xmlns="http://schemas.openxmlformats.org/spreadsheetml/2006/main"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1" xfId="0" applyFont="1" applyFill="1" applyBorder="1">
      <alignment vertical="center"/>
    </xf>
    <xf numFmtId="0" fontId="2" fillId="4" borderId="1" xfId="0" applyFont="1" applyFill="1" applyBorder="1" applyAlignment="1">
      <alignment horizontal="center" vertical="center"/>
    </xf>
    <xf numFmtId="0" fontId="0" fillId="5" borderId="0" xfId="0" applyFill="1">
      <alignment vertical="center"/>
    </xf>
    <xf numFmtId="0" fontId="0" fillId="6" borderId="0" xfId="0" applyFill="1">
      <alignment vertical="center"/>
    </xf>
    <xf numFmtId="38" fontId="0" fillId="4" borderId="0" xfId="1" applyFont="1" applyFill="1">
      <alignment vertical="center"/>
    </xf>
    <xf numFmtId="0" fontId="0" fillId="0" borderId="0" xfId="0" applyProtection="1">
      <alignment vertical="center"/>
      <protection locked="0"/>
    </xf>
    <xf numFmtId="56" fontId="0" fillId="0" borderId="0" xfId="0" applyNumberFormat="1" applyProtection="1">
      <alignment vertical="center"/>
      <protection locked="0"/>
    </xf>
    <xf numFmtId="56" fontId="0" fillId="0" borderId="0" xfId="0" applyNumberFormat="1">
      <alignment vertical="center"/>
    </xf>
    <xf numFmtId="0" fontId="4" fillId="5" borderId="0" xfId="0" applyNumberFormat="1" applyFont="1" applyFill="1">
      <alignment vertical="center"/>
    </xf>
    <xf numFmtId="0" fontId="4" fillId="5" borderId="0" xfId="0" applyFont="1" applyFill="1">
      <alignment vertical="center"/>
    </xf>
    <xf numFmtId="0" fontId="4" fillId="6" borderId="0" xfId="0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4"/>
  <sheetViews>
    <sheetView tabSelected="1" workbookViewId="0">
      <selection activeCell="D3" sqref="D3"/>
    </sheetView>
  </sheetViews>
  <sheetFormatPr defaultRowHeight="13.5" outlineLevelRow="3"/>
  <cols>
    <col min="3" max="3" width="12" customWidth="1"/>
    <col min="4" max="4" width="19.875" customWidth="1"/>
    <col min="5" max="5" width="9.625" customWidth="1"/>
    <col min="6" max="6" width="21" customWidth="1"/>
  </cols>
  <sheetData>
    <row r="1" spans="1:9">
      <c r="A1" s="5" t="s">
        <v>4</v>
      </c>
      <c r="B1" s="5"/>
      <c r="C1" s="5"/>
      <c r="D1" s="5"/>
      <c r="E1" s="5"/>
      <c r="F1" s="5"/>
      <c r="G1" s="5"/>
      <c r="H1" s="5"/>
      <c r="I1" s="5"/>
    </row>
    <row r="2" spans="1:9">
      <c r="A2" s="6" t="s">
        <v>0</v>
      </c>
      <c r="B2" s="6" t="s">
        <v>1</v>
      </c>
      <c r="C2" s="6" t="s">
        <v>5</v>
      </c>
      <c r="D2" s="6" t="s">
        <v>2</v>
      </c>
      <c r="E2" s="6" t="s">
        <v>6</v>
      </c>
      <c r="F2" s="6" t="s">
        <v>3</v>
      </c>
      <c r="G2" s="6" t="s">
        <v>7</v>
      </c>
      <c r="H2" s="6" t="s">
        <v>8</v>
      </c>
      <c r="I2" s="6" t="s">
        <v>32</v>
      </c>
    </row>
    <row r="3" spans="1:9" outlineLevel="3">
      <c r="A3" s="10">
        <v>8021201</v>
      </c>
      <c r="B3" s="11">
        <v>39490</v>
      </c>
      <c r="C3" s="10">
        <v>3001</v>
      </c>
      <c r="D3" s="7" t="str">
        <f>VLOOKUP(C3,得意先表,2,FALSE)</f>
        <v>ペットショップ大和</v>
      </c>
      <c r="E3" s="10">
        <v>10010</v>
      </c>
      <c r="F3" s="8" t="str">
        <f>VLOOKUP(E3,商品表,2,FALSE)</f>
        <v>いきいきミックスフード（ハムスター用）</v>
      </c>
      <c r="G3" s="8">
        <f>VLOOKUP(E3,商品表,3,FALSE)</f>
        <v>350</v>
      </c>
      <c r="H3" s="10">
        <v>10</v>
      </c>
      <c r="I3" s="9">
        <f>G3*H3</f>
        <v>3500</v>
      </c>
    </row>
    <row r="4" spans="1:9" outlineLevel="3">
      <c r="A4" s="10">
        <v>8021304</v>
      </c>
      <c r="B4" s="11">
        <v>39491</v>
      </c>
      <c r="C4" s="10">
        <v>3001</v>
      </c>
      <c r="D4" s="7" t="str">
        <f>VLOOKUP(C4,得意先表,2,FALSE)</f>
        <v>ペットショップ大和</v>
      </c>
      <c r="E4" s="10">
        <v>10010</v>
      </c>
      <c r="F4" s="8" t="str">
        <f>VLOOKUP(E4,商品表,2,FALSE)</f>
        <v>いきいきミックスフード（ハムスター用）</v>
      </c>
      <c r="G4" s="8">
        <f>VLOOKUP(E4,商品表,3,FALSE)</f>
        <v>350</v>
      </c>
      <c r="H4" s="10">
        <v>8</v>
      </c>
      <c r="I4" s="9">
        <f>G4*H4</f>
        <v>2800</v>
      </c>
    </row>
    <row r="5" spans="1:9" outlineLevel="3">
      <c r="A5" s="10">
        <v>8021501</v>
      </c>
      <c r="B5" s="12">
        <v>39493</v>
      </c>
      <c r="C5" s="10">
        <v>3001</v>
      </c>
      <c r="D5" s="7" t="str">
        <f>VLOOKUP(C5,得意先表,2,FALSE)</f>
        <v>ペットショップ大和</v>
      </c>
      <c r="E5" s="10">
        <v>10010</v>
      </c>
      <c r="F5" s="8" t="str">
        <f>VLOOKUP(E5,商品表,2,FALSE)</f>
        <v>いきいきミックスフード（ハムスター用）</v>
      </c>
      <c r="G5" s="8">
        <f>VLOOKUP(E5,商品表,3,FALSE)</f>
        <v>350</v>
      </c>
      <c r="H5" s="10">
        <v>15</v>
      </c>
      <c r="I5" s="9">
        <f>G5*H5</f>
        <v>5250</v>
      </c>
    </row>
    <row r="6" spans="1:9" outlineLevel="2">
      <c r="A6" s="10"/>
      <c r="B6" s="12"/>
      <c r="C6" s="10"/>
      <c r="D6" s="7"/>
      <c r="E6" s="10"/>
      <c r="F6" s="15" t="s">
        <v>40</v>
      </c>
      <c r="G6" s="8"/>
      <c r="H6" s="10"/>
      <c r="I6" s="9">
        <f>SUBTOTAL(9,I3:I5)</f>
        <v>11550</v>
      </c>
    </row>
    <row r="7" spans="1:9" outlineLevel="3">
      <c r="A7" s="10">
        <v>8021401</v>
      </c>
      <c r="B7" s="11">
        <v>39492</v>
      </c>
      <c r="C7" s="10">
        <v>3001</v>
      </c>
      <c r="D7" s="7" t="str">
        <f>VLOOKUP(C7,得意先表,2,FALSE)</f>
        <v>ペットショップ大和</v>
      </c>
      <c r="E7" s="10">
        <v>10021</v>
      </c>
      <c r="F7" s="8" t="str">
        <f>VLOOKUP(E7,商品表,2,FALSE)</f>
        <v>健康ひまわりの種（大）</v>
      </c>
      <c r="G7" s="8">
        <f>VLOOKUP(E7,商品表,3,FALSE)</f>
        <v>300</v>
      </c>
      <c r="H7" s="10">
        <v>10</v>
      </c>
      <c r="I7" s="9">
        <f>G7*H7</f>
        <v>3000</v>
      </c>
    </row>
    <row r="8" spans="1:9" outlineLevel="2">
      <c r="A8" s="10"/>
      <c r="B8" s="11"/>
      <c r="C8" s="10"/>
      <c r="D8" s="7"/>
      <c r="E8" s="10"/>
      <c r="F8" s="15" t="s">
        <v>41</v>
      </c>
      <c r="G8" s="8"/>
      <c r="H8" s="10"/>
      <c r="I8" s="9">
        <f>SUBTOTAL(9,I7:I7)</f>
        <v>3000</v>
      </c>
    </row>
    <row r="9" spans="1:9" outlineLevel="3">
      <c r="A9" s="10">
        <v>8021201</v>
      </c>
      <c r="B9" s="11">
        <v>39490</v>
      </c>
      <c r="C9" s="10">
        <v>3001</v>
      </c>
      <c r="D9" s="7" t="str">
        <f>VLOOKUP(C9,得意先表,2,FALSE)</f>
        <v>ペットショップ大和</v>
      </c>
      <c r="E9" s="10">
        <v>10031</v>
      </c>
      <c r="F9" s="8" t="str">
        <f>VLOOKUP(E9,商品表,2,FALSE)</f>
        <v>プレミアム牧草（ウサギ用・大）</v>
      </c>
      <c r="G9" s="8">
        <f>VLOOKUP(E9,商品表,3,FALSE)</f>
        <v>400</v>
      </c>
      <c r="H9" s="10">
        <v>5</v>
      </c>
      <c r="I9" s="9">
        <f>G9*H9</f>
        <v>2000</v>
      </c>
    </row>
    <row r="10" spans="1:9" outlineLevel="2">
      <c r="A10" s="10"/>
      <c r="B10" s="11"/>
      <c r="C10" s="10"/>
      <c r="D10" s="7"/>
      <c r="E10" s="10"/>
      <c r="F10" s="15" t="s">
        <v>42</v>
      </c>
      <c r="G10" s="8"/>
      <c r="H10" s="10"/>
      <c r="I10" s="9">
        <f>SUBTOTAL(9,I9:I9)</f>
        <v>2000</v>
      </c>
    </row>
    <row r="11" spans="1:9" outlineLevel="1">
      <c r="A11" s="10"/>
      <c r="B11" s="11"/>
      <c r="C11" s="10"/>
      <c r="D11" s="13" t="s">
        <v>33</v>
      </c>
      <c r="E11" s="10"/>
      <c r="F11" s="8"/>
      <c r="G11" s="8"/>
      <c r="H11" s="10"/>
      <c r="I11" s="9">
        <f>SUBTOTAL(9,I3:I9)</f>
        <v>16550</v>
      </c>
    </row>
    <row r="12" spans="1:9" outlineLevel="3">
      <c r="A12" s="10">
        <v>8021301</v>
      </c>
      <c r="B12" s="11">
        <v>39491</v>
      </c>
      <c r="C12" s="10">
        <v>3002</v>
      </c>
      <c r="D12" s="7" t="str">
        <f>VLOOKUP(C12,得意先表,2,FALSE)</f>
        <v>伏見わんにゃんランド</v>
      </c>
      <c r="E12" s="10">
        <v>10021</v>
      </c>
      <c r="F12" s="8" t="str">
        <f>VLOOKUP(E12,商品表,2,FALSE)</f>
        <v>健康ひまわりの種（大）</v>
      </c>
      <c r="G12" s="8">
        <f>VLOOKUP(E12,商品表,3,FALSE)</f>
        <v>300</v>
      </c>
      <c r="H12" s="10">
        <v>10</v>
      </c>
      <c r="I12" s="9">
        <f>G12*H12</f>
        <v>3000</v>
      </c>
    </row>
    <row r="13" spans="1:9" outlineLevel="2">
      <c r="A13" s="10"/>
      <c r="B13" s="11"/>
      <c r="C13" s="10"/>
      <c r="D13" s="7"/>
      <c r="E13" s="10"/>
      <c r="F13" s="15" t="s">
        <v>41</v>
      </c>
      <c r="G13" s="8"/>
      <c r="H13" s="10"/>
      <c r="I13" s="9">
        <f>SUBTOTAL(9,I12:I12)</f>
        <v>3000</v>
      </c>
    </row>
    <row r="14" spans="1:9" outlineLevel="3">
      <c r="A14" s="10">
        <v>8021402</v>
      </c>
      <c r="B14" s="11">
        <v>39492</v>
      </c>
      <c r="C14" s="10">
        <v>3002</v>
      </c>
      <c r="D14" s="7" t="str">
        <f>VLOOKUP(C14,得意先表,2,FALSE)</f>
        <v>伏見わんにゃんランド</v>
      </c>
      <c r="E14" s="10">
        <v>10051</v>
      </c>
      <c r="F14" s="8" t="str">
        <f>VLOOKUP(E14,商品表,2,FALSE)</f>
        <v>猫元気マグロフレーク（大）</v>
      </c>
      <c r="G14" s="8">
        <f>VLOOKUP(E14,商品表,3,FALSE)</f>
        <v>200</v>
      </c>
      <c r="H14" s="10">
        <v>25</v>
      </c>
      <c r="I14" s="9">
        <f>G14*H14</f>
        <v>5000</v>
      </c>
    </row>
    <row r="15" spans="1:9" outlineLevel="2">
      <c r="A15" s="10"/>
      <c r="B15" s="11"/>
      <c r="C15" s="10"/>
      <c r="D15" s="7"/>
      <c r="E15" s="10"/>
      <c r="F15" s="15" t="s">
        <v>43</v>
      </c>
      <c r="G15" s="8"/>
      <c r="H15" s="10"/>
      <c r="I15" s="9">
        <f>SUBTOTAL(9,I14:I14)</f>
        <v>5000</v>
      </c>
    </row>
    <row r="16" spans="1:9" outlineLevel="1">
      <c r="A16" s="10"/>
      <c r="B16" s="11"/>
      <c r="C16" s="10"/>
      <c r="D16" s="14" t="s">
        <v>34</v>
      </c>
      <c r="E16" s="10"/>
      <c r="F16" s="8"/>
      <c r="G16" s="8"/>
      <c r="H16" s="10"/>
      <c r="I16" s="9">
        <f>SUBTOTAL(9,I12:I14)</f>
        <v>8000</v>
      </c>
    </row>
    <row r="17" spans="1:9" outlineLevel="3">
      <c r="A17" s="10">
        <v>8021202</v>
      </c>
      <c r="B17" s="11">
        <v>39490</v>
      </c>
      <c r="C17" s="10">
        <v>3003</v>
      </c>
      <c r="D17" s="7" t="str">
        <f>VLOOKUP(C17,得意先表,2,FALSE)</f>
        <v>東一条ペット館</v>
      </c>
      <c r="E17" s="10">
        <v>10021</v>
      </c>
      <c r="F17" s="8" t="str">
        <f>VLOOKUP(E17,商品表,2,FALSE)</f>
        <v>健康ひまわりの種（大）</v>
      </c>
      <c r="G17" s="8">
        <f>VLOOKUP(E17,商品表,3,FALSE)</f>
        <v>300</v>
      </c>
      <c r="H17" s="10">
        <v>8</v>
      </c>
      <c r="I17" s="9">
        <f>G17*H17</f>
        <v>2400</v>
      </c>
    </row>
    <row r="18" spans="1:9" outlineLevel="2">
      <c r="A18" s="10"/>
      <c r="B18" s="11"/>
      <c r="C18" s="10"/>
      <c r="D18" s="7"/>
      <c r="E18" s="10"/>
      <c r="F18" s="15" t="s">
        <v>41</v>
      </c>
      <c r="G18" s="8"/>
      <c r="H18" s="10"/>
      <c r="I18" s="9">
        <f>SUBTOTAL(9,I17:I17)</f>
        <v>2400</v>
      </c>
    </row>
    <row r="19" spans="1:9" outlineLevel="3">
      <c r="A19" s="10">
        <v>8021302</v>
      </c>
      <c r="B19" s="11">
        <v>39491</v>
      </c>
      <c r="C19" s="10">
        <v>3003</v>
      </c>
      <c r="D19" s="7" t="str">
        <f>VLOOKUP(C19,得意先表,2,FALSE)</f>
        <v>東一条ペット館</v>
      </c>
      <c r="E19" s="10">
        <v>10042</v>
      </c>
      <c r="F19" s="8" t="str">
        <f>VLOOKUP(E19,商品表,2,FALSE)</f>
        <v>にゃんとおいしいカリカリフード（大）</v>
      </c>
      <c r="G19" s="8">
        <f>VLOOKUP(E19,商品表,3,FALSE)</f>
        <v>800</v>
      </c>
      <c r="H19" s="10">
        <v>20</v>
      </c>
      <c r="I19" s="9">
        <f>G19*H19</f>
        <v>16000</v>
      </c>
    </row>
    <row r="20" spans="1:9" outlineLevel="2">
      <c r="A20" s="10"/>
      <c r="B20" s="11"/>
      <c r="C20" s="10"/>
      <c r="D20" s="7"/>
      <c r="E20" s="10"/>
      <c r="F20" s="15" t="s">
        <v>44</v>
      </c>
      <c r="G20" s="8"/>
      <c r="H20" s="10"/>
      <c r="I20" s="9">
        <f>SUBTOTAL(9,I19:I19)</f>
        <v>16000</v>
      </c>
    </row>
    <row r="21" spans="1:9" outlineLevel="1">
      <c r="A21" s="10"/>
      <c r="B21" s="11"/>
      <c r="C21" s="10"/>
      <c r="D21" s="14" t="s">
        <v>35</v>
      </c>
      <c r="E21" s="10"/>
      <c r="F21" s="8"/>
      <c r="G21" s="8"/>
      <c r="H21" s="10"/>
      <c r="I21" s="9">
        <f>SUBTOTAL(9,I17:I19)</f>
        <v>18400</v>
      </c>
    </row>
    <row r="22" spans="1:9" outlineLevel="3">
      <c r="A22" s="10">
        <v>8021203</v>
      </c>
      <c r="B22" s="11">
        <v>39490</v>
      </c>
      <c r="C22" s="10">
        <v>3004</v>
      </c>
      <c r="D22" s="7" t="str">
        <f>VLOOKUP(C22,得意先表,2,FALSE)</f>
        <v>ホームセンター桂</v>
      </c>
      <c r="E22" s="10">
        <v>10010</v>
      </c>
      <c r="F22" s="8" t="str">
        <f>VLOOKUP(E22,商品表,2,FALSE)</f>
        <v>いきいきミックスフード（ハムスター用）</v>
      </c>
      <c r="G22" s="8">
        <f>VLOOKUP(E22,商品表,3,FALSE)</f>
        <v>350</v>
      </c>
      <c r="H22" s="10">
        <v>12</v>
      </c>
      <c r="I22" s="9">
        <f>G22*H22</f>
        <v>4200</v>
      </c>
    </row>
    <row r="23" spans="1:9" outlineLevel="2">
      <c r="A23" s="10"/>
      <c r="B23" s="11"/>
      <c r="C23" s="10"/>
      <c r="D23" s="7"/>
      <c r="E23" s="10"/>
      <c r="F23" s="15" t="s">
        <v>40</v>
      </c>
      <c r="G23" s="8"/>
      <c r="H23" s="10"/>
      <c r="I23" s="9">
        <f>SUBTOTAL(9,I22:I22)</f>
        <v>4200</v>
      </c>
    </row>
    <row r="24" spans="1:9" outlineLevel="1">
      <c r="A24" s="10"/>
      <c r="B24" s="11"/>
      <c r="C24" s="10"/>
      <c r="D24" s="14" t="s">
        <v>36</v>
      </c>
      <c r="E24" s="10"/>
      <c r="F24" s="8"/>
      <c r="G24" s="8"/>
      <c r="H24" s="10"/>
      <c r="I24" s="9">
        <f>SUBTOTAL(9,I22:I22)</f>
        <v>4200</v>
      </c>
    </row>
    <row r="25" spans="1:9" outlineLevel="3">
      <c r="A25" s="10">
        <v>8021303</v>
      </c>
      <c r="B25" s="11">
        <v>39491</v>
      </c>
      <c r="C25" s="10">
        <v>3005</v>
      </c>
      <c r="D25" s="7" t="str">
        <f>VLOOKUP(C25,得意先表,2,FALSE)</f>
        <v>Ｓマート四条大宮</v>
      </c>
      <c r="E25" s="10">
        <v>10042</v>
      </c>
      <c r="F25" s="8" t="str">
        <f>VLOOKUP(E25,商品表,2,FALSE)</f>
        <v>にゃんとおいしいカリカリフード（大）</v>
      </c>
      <c r="G25" s="8">
        <f>VLOOKUP(E25,商品表,3,FALSE)</f>
        <v>800</v>
      </c>
      <c r="H25" s="10">
        <v>15</v>
      </c>
      <c r="I25" s="9">
        <f>G25*H25</f>
        <v>12000</v>
      </c>
    </row>
    <row r="26" spans="1:9" outlineLevel="2">
      <c r="A26" s="10"/>
      <c r="B26" s="11"/>
      <c r="C26" s="10"/>
      <c r="D26" s="7"/>
      <c r="E26" s="10"/>
      <c r="F26" s="15" t="s">
        <v>44</v>
      </c>
      <c r="G26" s="8"/>
      <c r="H26" s="10"/>
      <c r="I26" s="9">
        <f>SUBTOTAL(9,I25:I25)</f>
        <v>12000</v>
      </c>
    </row>
    <row r="27" spans="1:9" outlineLevel="1">
      <c r="A27" s="10"/>
      <c r="B27" s="11"/>
      <c r="C27" s="10"/>
      <c r="D27" s="14" t="s">
        <v>37</v>
      </c>
      <c r="E27" s="10"/>
      <c r="F27" s="8"/>
      <c r="G27" s="8"/>
      <c r="H27" s="10"/>
      <c r="I27" s="9">
        <f>SUBTOTAL(9,I25:I25)</f>
        <v>12000</v>
      </c>
    </row>
    <row r="28" spans="1:9" outlineLevel="3">
      <c r="A28" s="10">
        <v>8021403</v>
      </c>
      <c r="B28" s="11">
        <v>39492</v>
      </c>
      <c r="C28" s="10">
        <v>3006</v>
      </c>
      <c r="D28" s="7" t="str">
        <f>VLOOKUP(C28,得意先表,2,FALSE)</f>
        <v>春日野ペット病院</v>
      </c>
      <c r="E28" s="10">
        <v>10010</v>
      </c>
      <c r="F28" s="8" t="str">
        <f>VLOOKUP(E28,商品表,2,FALSE)</f>
        <v>いきいきミックスフード（ハムスター用）</v>
      </c>
      <c r="G28" s="8">
        <f>VLOOKUP(E28,商品表,3,FALSE)</f>
        <v>350</v>
      </c>
      <c r="H28" s="10">
        <v>10</v>
      </c>
      <c r="I28" s="9">
        <f>G28*H28</f>
        <v>3500</v>
      </c>
    </row>
    <row r="29" spans="1:9" outlineLevel="2">
      <c r="A29" s="10"/>
      <c r="B29" s="11"/>
      <c r="C29" s="10"/>
      <c r="D29" s="7"/>
      <c r="E29" s="10"/>
      <c r="F29" s="15" t="s">
        <v>40</v>
      </c>
      <c r="G29" s="8"/>
      <c r="H29" s="10"/>
      <c r="I29" s="9">
        <f>SUBTOTAL(9,I28:I28)</f>
        <v>3500</v>
      </c>
    </row>
    <row r="30" spans="1:9" outlineLevel="1">
      <c r="A30" s="10"/>
      <c r="B30" s="11"/>
      <c r="C30" s="10"/>
      <c r="D30" s="14" t="s">
        <v>38</v>
      </c>
      <c r="E30" s="10"/>
      <c r="F30" s="8"/>
      <c r="G30" s="8"/>
      <c r="H30" s="10"/>
      <c r="I30" s="9">
        <f>SUBTOTAL(9,I28:I28)</f>
        <v>3500</v>
      </c>
    </row>
    <row r="31" spans="1:9" outlineLevel="3">
      <c r="A31" s="10">
        <v>8021305</v>
      </c>
      <c r="B31" s="11">
        <v>39491</v>
      </c>
      <c r="C31" s="10">
        <v>3010</v>
      </c>
      <c r="D31" s="7" t="str">
        <f>VLOOKUP(C31,得意先表,2,FALSE)</f>
        <v>八幡ケンネル</v>
      </c>
      <c r="E31" s="10">
        <v>10020</v>
      </c>
      <c r="F31" s="8" t="str">
        <f>VLOOKUP(E31,商品表,2,FALSE)</f>
        <v>健康ひまわりの種（小）</v>
      </c>
      <c r="G31" s="8">
        <f>VLOOKUP(E31,商品表,3,FALSE)</f>
        <v>150</v>
      </c>
      <c r="H31" s="10">
        <v>4</v>
      </c>
      <c r="I31" s="9">
        <f>G31*H31</f>
        <v>600</v>
      </c>
    </row>
    <row r="32" spans="1:9" outlineLevel="2">
      <c r="A32" s="10"/>
      <c r="B32" s="11"/>
      <c r="C32" s="10"/>
      <c r="D32" s="7"/>
      <c r="E32" s="10"/>
      <c r="F32" s="15" t="s">
        <v>45</v>
      </c>
      <c r="G32" s="8"/>
      <c r="H32" s="10"/>
      <c r="I32" s="9">
        <f>SUBTOTAL(9,I31:I31)</f>
        <v>600</v>
      </c>
    </row>
    <row r="33" spans="1:9" outlineLevel="1">
      <c r="A33" s="10"/>
      <c r="B33" s="11"/>
      <c r="C33" s="10"/>
      <c r="D33" s="14" t="s">
        <v>39</v>
      </c>
      <c r="E33" s="10"/>
      <c r="F33" s="8"/>
      <c r="G33" s="8"/>
      <c r="H33" s="10"/>
      <c r="I33" s="9">
        <f>SUBTOTAL(9,I31:I31)</f>
        <v>600</v>
      </c>
    </row>
    <row r="34" spans="1:9">
      <c r="A34" s="10"/>
      <c r="B34" s="11"/>
      <c r="C34" s="10"/>
      <c r="D34" s="14" t="s">
        <v>31</v>
      </c>
      <c r="E34" s="10"/>
      <c r="F34" s="8"/>
      <c r="G34" s="8"/>
      <c r="H34" s="10"/>
      <c r="I34" s="9">
        <f>SUBTOTAL(9,I3:I31)</f>
        <v>63250</v>
      </c>
    </row>
  </sheetData>
  <sortState ref="A3:I15">
    <sortCondition ref="C3:C15"/>
    <sortCondition ref="E3:E15"/>
  </sortState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>
      <selection activeCell="A52" sqref="A52:A53"/>
    </sheetView>
  </sheetViews>
  <sheetFormatPr defaultRowHeight="13.5"/>
  <cols>
    <col min="1" max="1" width="12.25" customWidth="1"/>
    <col min="2" max="2" width="36.125" customWidth="1"/>
  </cols>
  <sheetData>
    <row r="1" spans="1:2">
      <c r="A1" s="2" t="s">
        <v>9</v>
      </c>
      <c r="B1" s="2"/>
    </row>
    <row r="2" spans="1:2">
      <c r="A2" s="3" t="s">
        <v>5</v>
      </c>
      <c r="B2" s="3" t="s">
        <v>2</v>
      </c>
    </row>
    <row r="3" spans="1:2">
      <c r="A3">
        <v>3001</v>
      </c>
      <c r="B3" t="s">
        <v>21</v>
      </c>
    </row>
    <row r="4" spans="1:2">
      <c r="A4">
        <v>3002</v>
      </c>
      <c r="B4" t="s">
        <v>22</v>
      </c>
    </row>
    <row r="5" spans="1:2">
      <c r="A5">
        <v>3003</v>
      </c>
      <c r="B5" t="s">
        <v>23</v>
      </c>
    </row>
    <row r="6" spans="1:2">
      <c r="A6">
        <v>3004</v>
      </c>
      <c r="B6" t="s">
        <v>24</v>
      </c>
    </row>
    <row r="7" spans="1:2">
      <c r="A7">
        <v>3005</v>
      </c>
      <c r="B7" t="s">
        <v>25</v>
      </c>
    </row>
    <row r="8" spans="1:2">
      <c r="A8">
        <v>3006</v>
      </c>
      <c r="B8" t="s">
        <v>26</v>
      </c>
    </row>
    <row r="9" spans="1:2">
      <c r="A9">
        <v>3007</v>
      </c>
      <c r="B9" t="s">
        <v>27</v>
      </c>
    </row>
    <row r="10" spans="1:2">
      <c r="A10">
        <v>3008</v>
      </c>
      <c r="B10" t="s">
        <v>28</v>
      </c>
    </row>
    <row r="11" spans="1:2">
      <c r="A11">
        <v>3009</v>
      </c>
      <c r="B11" t="s">
        <v>29</v>
      </c>
    </row>
    <row r="12" spans="1:2">
      <c r="A12">
        <v>3010</v>
      </c>
      <c r="B12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>
      <selection activeCell="A3" sqref="A3:C12"/>
    </sheetView>
  </sheetViews>
  <sheetFormatPr defaultRowHeight="13.5"/>
  <cols>
    <col min="1" max="1" width="9.625" customWidth="1"/>
    <col min="2" max="2" width="35.125" customWidth="1"/>
  </cols>
  <sheetData>
    <row r="1" spans="1:3">
      <c r="A1" s="1" t="s">
        <v>10</v>
      </c>
      <c r="B1" s="1"/>
      <c r="C1" s="1"/>
    </row>
    <row r="2" spans="1:3">
      <c r="A2" s="4" t="s">
        <v>6</v>
      </c>
      <c r="B2" s="4" t="s">
        <v>3</v>
      </c>
      <c r="C2" s="4" t="s">
        <v>7</v>
      </c>
    </row>
    <row r="3" spans="1:3">
      <c r="A3">
        <v>10010</v>
      </c>
      <c r="B3" t="s">
        <v>11</v>
      </c>
      <c r="C3">
        <v>350</v>
      </c>
    </row>
    <row r="4" spans="1:3">
      <c r="A4">
        <v>10020</v>
      </c>
      <c r="B4" t="s">
        <v>12</v>
      </c>
      <c r="C4">
        <v>150</v>
      </c>
    </row>
    <row r="5" spans="1:3">
      <c r="A5">
        <v>10021</v>
      </c>
      <c r="B5" t="s">
        <v>13</v>
      </c>
      <c r="C5">
        <v>300</v>
      </c>
    </row>
    <row r="6" spans="1:3">
      <c r="A6">
        <v>10030</v>
      </c>
      <c r="B6" t="s">
        <v>14</v>
      </c>
      <c r="C6">
        <v>200</v>
      </c>
    </row>
    <row r="7" spans="1:3">
      <c r="A7">
        <v>10031</v>
      </c>
      <c r="B7" t="s">
        <v>15</v>
      </c>
      <c r="C7">
        <v>400</v>
      </c>
    </row>
    <row r="8" spans="1:3">
      <c r="A8">
        <v>10040</v>
      </c>
      <c r="B8" t="s">
        <v>16</v>
      </c>
      <c r="C8">
        <v>250</v>
      </c>
    </row>
    <row r="9" spans="1:3">
      <c r="A9">
        <v>10041</v>
      </c>
      <c r="B9" t="s">
        <v>17</v>
      </c>
      <c r="C9">
        <v>500</v>
      </c>
    </row>
    <row r="10" spans="1:3">
      <c r="A10">
        <v>10042</v>
      </c>
      <c r="B10" t="s">
        <v>18</v>
      </c>
      <c r="C10">
        <v>800</v>
      </c>
    </row>
    <row r="11" spans="1:3">
      <c r="A11">
        <v>10050</v>
      </c>
      <c r="B11" t="s">
        <v>19</v>
      </c>
      <c r="C11">
        <v>100</v>
      </c>
    </row>
    <row r="12" spans="1:3">
      <c r="A12">
        <v>10051</v>
      </c>
      <c r="B12" t="s">
        <v>20</v>
      </c>
      <c r="C12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2008-07-19T04:21:57Z</dcterms:modified>
</cp:coreProperties>
</file>