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hidePivotFieldList="1" defaultThemeVersion="124226"/>
  <bookViews>
    <workbookView xWindow="240" yWindow="135" windowWidth="15015" windowHeight="7980"/>
  </bookViews>
  <sheets>
    <sheet name="伝票" sheetId="1" r:id="rId1"/>
    <sheet name="得意先一覧" sheetId="2" r:id="rId2"/>
    <sheet name="商品一覧" sheetId="3" r:id="rId3"/>
  </sheets>
  <definedNames>
    <definedName name="商品表">商品一覧!$A$3:$C$12</definedName>
    <definedName name="得意先表">得意先一覧!$A$3:$B$12</definedName>
  </definedNames>
  <calcPr calcId="125725"/>
  <pivotCaches>
    <pivotCache cacheId="0" r:id="rId4"/>
  </pivotCaches>
</workbook>
</file>

<file path=xl/calcChain.xml><?xml version="1.0" encoding="utf-8"?>
<calcChain xmlns="http://schemas.openxmlformats.org/spreadsheetml/2006/main">
  <c r="F5" i="1"/>
  <c r="G5"/>
  <c r="I5" s="1"/>
  <c r="F6"/>
  <c r="G6"/>
  <c r="I6" s="1"/>
  <c r="F4"/>
  <c r="G4"/>
  <c r="I4" s="1"/>
  <c r="F7"/>
  <c r="G7"/>
  <c r="I7" s="1"/>
  <c r="F8"/>
  <c r="G8"/>
  <c r="I8" s="1"/>
  <c r="F9"/>
  <c r="G9"/>
  <c r="I9" s="1"/>
  <c r="F10"/>
  <c r="G10"/>
  <c r="I10" s="1"/>
  <c r="F11"/>
  <c r="G11"/>
  <c r="I11" s="1"/>
  <c r="F12"/>
  <c r="G12"/>
  <c r="I12" s="1"/>
  <c r="F13"/>
  <c r="G13"/>
  <c r="I13" s="1"/>
  <c r="F14"/>
  <c r="G14"/>
  <c r="I14" s="1"/>
  <c r="G3"/>
  <c r="I3" s="1"/>
  <c r="F3"/>
  <c r="D5"/>
  <c r="D6"/>
  <c r="D4"/>
  <c r="D7"/>
  <c r="D8"/>
  <c r="D9"/>
  <c r="D10"/>
  <c r="D11"/>
  <c r="D12"/>
  <c r="D13"/>
  <c r="D14"/>
  <c r="D3"/>
</calcChain>
</file>

<file path=xl/sharedStrings.xml><?xml version="1.0" encoding="utf-8"?>
<sst xmlns="http://schemas.openxmlformats.org/spreadsheetml/2006/main" count="55" uniqueCount="49">
  <si>
    <t>伝票番号</t>
    <rPh sb="0" eb="2">
      <t>デンピョウ</t>
    </rPh>
    <rPh sb="2" eb="4">
      <t>バンゴウ</t>
    </rPh>
    <phoneticPr fontId="1"/>
  </si>
  <si>
    <t>日付</t>
    <rPh sb="0" eb="2">
      <t>ヒヅケ</t>
    </rPh>
    <phoneticPr fontId="1"/>
  </si>
  <si>
    <t>得意先名</t>
    <rPh sb="0" eb="3">
      <t>トクイサキ</t>
    </rPh>
    <rPh sb="3" eb="4">
      <t>メイ</t>
    </rPh>
    <phoneticPr fontId="1"/>
  </si>
  <si>
    <t>商品名</t>
    <rPh sb="0" eb="3">
      <t>ショウヒンメイ</t>
    </rPh>
    <phoneticPr fontId="1"/>
  </si>
  <si>
    <t>得意先別商品別売上データ</t>
    <rPh sb="0" eb="3">
      <t>トクイサキ</t>
    </rPh>
    <rPh sb="3" eb="4">
      <t>ベツ</t>
    </rPh>
    <rPh sb="4" eb="7">
      <t>ショウヒンベツ</t>
    </rPh>
    <rPh sb="7" eb="9">
      <t>ウリアゲ</t>
    </rPh>
    <phoneticPr fontId="1"/>
  </si>
  <si>
    <t>得意先コード</t>
    <rPh sb="0" eb="3">
      <t>トクイサキ</t>
    </rPh>
    <phoneticPr fontId="1"/>
  </si>
  <si>
    <t>商品コード</t>
    <rPh sb="0" eb="2">
      <t>ショウヒン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</si>
  <si>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</si>
  <si>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</si>
  <si>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得意先一覧</t>
    <rPh sb="0" eb="3">
      <t>トクイサキ</t>
    </rPh>
    <rPh sb="3" eb="5">
      <t>イチラン</t>
    </rPh>
    <phoneticPr fontId="1"/>
  </si>
  <si>
    <t>商品一覧</t>
    <rPh sb="0" eb="2">
      <t>ショウヒン</t>
    </rPh>
    <rPh sb="2" eb="4">
      <t>イチラン</t>
    </rPh>
    <phoneticPr fontId="1"/>
  </si>
  <si>
    <t>いきいきミックスフード（ハムスター用）</t>
    <rPh sb="17" eb="18">
      <t>ヨウ</t>
    </rPh>
    <phoneticPr fontId="1"/>
  </si>
  <si>
    <t>健康ひまわりの種（小）</t>
    <rPh sb="0" eb="2">
      <t>ケンコウ</t>
    </rPh>
    <rPh sb="7" eb="8">
      <t>タネ</t>
    </rPh>
    <rPh sb="9" eb="10">
      <t>ショウ</t>
    </rPh>
    <phoneticPr fontId="1"/>
  </si>
  <si>
    <t>健康ひまわりの種（大）</t>
    <rPh sb="0" eb="2">
      <t>ケンコウ</t>
    </rPh>
    <rPh sb="7" eb="8">
      <t>タネ</t>
    </rPh>
    <rPh sb="9" eb="10">
      <t>ダイ</t>
    </rPh>
    <phoneticPr fontId="1"/>
  </si>
  <si>
    <t>プレミアム牧草（ウサギ用・小）</t>
    <rPh sb="5" eb="7">
      <t>ボクソウ</t>
    </rPh>
    <rPh sb="11" eb="12">
      <t>ヨウ</t>
    </rPh>
    <rPh sb="13" eb="14">
      <t>ショウ</t>
    </rPh>
    <phoneticPr fontId="1"/>
  </si>
  <si>
    <t>プレミアム牧草（ウサギ用・大）</t>
    <rPh sb="5" eb="7">
      <t>ボクソウ</t>
    </rPh>
    <rPh sb="11" eb="12">
      <t>ヨウ</t>
    </rPh>
    <rPh sb="13" eb="14">
      <t>ダイ</t>
    </rPh>
    <phoneticPr fontId="1"/>
  </si>
  <si>
    <t>にゃんとおいしいカリカリフード（小）</t>
    <rPh sb="16" eb="17">
      <t>ショウ</t>
    </rPh>
    <phoneticPr fontId="1"/>
  </si>
  <si>
    <t>にゃんとおいしいカリカリフード（中）</t>
    <rPh sb="16" eb="17">
      <t>チュウ</t>
    </rPh>
    <phoneticPr fontId="1"/>
  </si>
  <si>
    <t>にゃんとおいしいカリカリフード（大）</t>
    <rPh sb="16" eb="17">
      <t>ダイ</t>
    </rPh>
    <phoneticPr fontId="1"/>
  </si>
  <si>
    <t>猫元気マグロフレーク（小）</t>
    <rPh sb="0" eb="1">
      <t>ネコ</t>
    </rPh>
    <rPh sb="1" eb="3">
      <t>ゲンキ</t>
    </rPh>
    <rPh sb="11" eb="12">
      <t>ショウ</t>
    </rPh>
    <phoneticPr fontId="1"/>
  </si>
  <si>
    <t>猫元気マグロフレーク（大）</t>
    <rPh sb="0" eb="1">
      <t>ネコ</t>
    </rPh>
    <rPh sb="1" eb="3">
      <t>ゲンキ</t>
    </rPh>
    <rPh sb="11" eb="12">
      <t>ダイ</t>
    </rPh>
    <phoneticPr fontId="1"/>
  </si>
  <si>
    <t>ペットショップ大和</t>
    <rPh sb="7" eb="9">
      <t>ヤマト</t>
    </rPh>
    <phoneticPr fontId="1"/>
  </si>
  <si>
    <t>伏見わんにゃんランド</t>
    <rPh sb="0" eb="2">
      <t>フシミ</t>
    </rPh>
    <phoneticPr fontId="1"/>
  </si>
  <si>
    <t>東一条ペット館</t>
    <rPh sb="0" eb="1">
      <t>ヒガシ</t>
    </rPh>
    <rPh sb="1" eb="3">
      <t>イチジョウ</t>
    </rPh>
    <rPh sb="6" eb="7">
      <t>カン</t>
    </rPh>
    <phoneticPr fontId="1"/>
  </si>
  <si>
    <t>ホームセンター桂</t>
    <rPh sb="7" eb="8">
      <t>カツラ</t>
    </rPh>
    <phoneticPr fontId="1"/>
  </si>
  <si>
    <t>Ｓマート四条大宮</t>
    <rPh sb="4" eb="8">
      <t>シジョウオオミヤ</t>
    </rPh>
    <phoneticPr fontId="1"/>
  </si>
  <si>
    <t>春日野ペット病院</t>
    <rPh sb="0" eb="2">
      <t>カスガ</t>
    </rPh>
    <rPh sb="2" eb="3">
      <t>ノ</t>
    </rPh>
    <rPh sb="6" eb="8">
      <t>ビョウイン</t>
    </rPh>
    <phoneticPr fontId="1"/>
  </si>
  <si>
    <t>東山鳥獣店</t>
    <rPh sb="0" eb="2">
      <t>ヒガシヤマ</t>
    </rPh>
    <rPh sb="2" eb="4">
      <t>チョウジュウ</t>
    </rPh>
    <rPh sb="4" eb="5">
      <t>テン</t>
    </rPh>
    <phoneticPr fontId="1"/>
  </si>
  <si>
    <t>ペットホテル烏丸</t>
    <rPh sb="6" eb="8">
      <t>カラスマ</t>
    </rPh>
    <phoneticPr fontId="1"/>
  </si>
  <si>
    <t>城陽ペット</t>
    <rPh sb="0" eb="2">
      <t>ジョウヨウ</t>
    </rPh>
    <phoneticPr fontId="1"/>
  </si>
  <si>
    <t>八幡ケンネル</t>
    <rPh sb="0" eb="2">
      <t>ヤハタ</t>
    </rPh>
    <phoneticPr fontId="1"/>
  </si>
  <si>
    <t>金額</t>
    <rPh sb="0" eb="2">
      <t>キンガク</t>
    </rPh>
    <phoneticPr fontId="1"/>
  </si>
  <si>
    <t>Ｓマート四条大宮</t>
  </si>
  <si>
    <t>ペットショップ大和</t>
  </si>
  <si>
    <t>ホームセンター桂</t>
  </si>
  <si>
    <t>春日野ペット病院</t>
  </si>
  <si>
    <t>東一条ペット館</t>
  </si>
  <si>
    <t>八幡ケンネル</t>
  </si>
  <si>
    <t>伏見わんにゃんランド</t>
  </si>
  <si>
    <t>総計</t>
  </si>
  <si>
    <t>得意先名</t>
  </si>
  <si>
    <t>合計金額</t>
  </si>
  <si>
    <t>健康ひまわりの種（小）</t>
  </si>
  <si>
    <t>いきいきミックスフード（ハムスター用）</t>
  </si>
  <si>
    <t>にゃんとおいしいカリカリフード（大）</t>
  </si>
  <si>
    <t>健康ひまわりの種（大）</t>
  </si>
  <si>
    <t>猫元気マグロフレーク（大）</t>
  </si>
  <si>
    <t>プレミアム牧草（ウサギ用・大）</t>
  </si>
  <si>
    <t>商品名</t>
  </si>
</sst>
</file>

<file path=xl/styles.xml><?xml version="1.0" encoding="utf-8"?>
<styleSheet xmlns="http://schemas.openxmlformats.org/spreadsheetml/2006/main">
  <fonts count="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2" fillId="3" borderId="1" xfId="0" applyFont="1" applyFill="1" applyBorder="1">
      <alignment vertical="center"/>
    </xf>
    <xf numFmtId="0" fontId="2" fillId="2" borderId="1" xfId="0" applyFont="1" applyFill="1" applyBorder="1">
      <alignment vertical="center"/>
    </xf>
    <xf numFmtId="0" fontId="2" fillId="4" borderId="2" xfId="0" applyFont="1" applyFill="1" applyBorder="1" applyAlignment="1">
      <alignment horizontal="center" vertical="center"/>
    </xf>
    <xf numFmtId="0" fontId="0" fillId="0" borderId="2" xfId="0" applyBorder="1" applyProtection="1">
      <alignment vertical="center"/>
      <protection locked="0"/>
    </xf>
    <xf numFmtId="56" fontId="0" fillId="0" borderId="2" xfId="0" applyNumberFormat="1" applyBorder="1" applyProtection="1">
      <alignment vertical="center"/>
      <protection locked="0"/>
    </xf>
    <xf numFmtId="0" fontId="0" fillId="5" borderId="2" xfId="0" applyFill="1" applyBorder="1">
      <alignment vertical="center"/>
    </xf>
    <xf numFmtId="0" fontId="0" fillId="6" borderId="2" xfId="0" applyFill="1" applyBorder="1">
      <alignment vertical="center"/>
    </xf>
    <xf numFmtId="38" fontId="0" fillId="7" borderId="2" xfId="1" applyFont="1" applyFill="1" applyBorder="1">
      <alignment vertical="center"/>
    </xf>
    <xf numFmtId="0" fontId="0" fillId="0" borderId="2" xfId="0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38" fontId="0" fillId="0" borderId="0" xfId="0" applyNumberFormat="1">
      <alignment vertical="center"/>
    </xf>
    <xf numFmtId="0" fontId="0" fillId="0" borderId="0" xfId="0" applyAlignment="1">
      <alignment vertical="center" wrapText="1"/>
    </xf>
  </cellXfs>
  <cellStyles count="2">
    <cellStyle name="桁区切り" xfId="1" builtinId="6"/>
    <cellStyle name="標準" xfId="0" builtinId="0"/>
  </cellStyles>
  <dxfs count="10">
    <dxf>
      <numFmt numFmtId="6" formatCode="#,##0;[Red]\-#,##0"/>
    </dxf>
    <dxf>
      <alignment wrapText="1" readingOrder="0"/>
    </dxf>
    <dxf>
      <numFmt numFmtId="6" formatCode="#,##0;[Red]\-#,##0"/>
    </dxf>
    <dxf>
      <alignment wrapText="1" readingOrder="0"/>
    </dxf>
    <dxf>
      <numFmt numFmtId="6" formatCode="#,##0;[Red]\-#,##0"/>
    </dxf>
    <dxf>
      <alignment wrapText="1" readingOrder="0"/>
    </dxf>
    <dxf>
      <numFmt numFmtId="6" formatCode="#,##0;[Red]\-#,##0"/>
    </dxf>
    <dxf>
      <alignment wrapText="1" readingOrder="0"/>
    </dxf>
    <dxf>
      <alignment wrapText="1" readingOrder="0"/>
    </dxf>
    <dxf>
      <numFmt numFmtId="6" formatCode="#,##0;[Red]\-#,##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hiros-h" refreshedDate="39668.439589004629" createdVersion="3" refreshedVersion="3" minRefreshableVersion="3" recordCount="12">
  <cacheSource type="worksheet">
    <worksheetSource ref="A2:I14" sheet="伝票"/>
  </cacheSource>
  <cacheFields count="9">
    <cacheField name="伝票番号" numFmtId="0">
      <sharedItems containsSemiMixedTypes="0" containsString="0" containsNumber="1" containsInteger="1" minValue="8021201" maxValue="8021403"/>
    </cacheField>
    <cacheField name="日付" numFmtId="56">
      <sharedItems containsSemiMixedTypes="0" containsNonDate="0" containsDate="1" containsString="0" minDate="2008-02-12T00:00:00" maxDate="2008-02-15T00:00:00"/>
    </cacheField>
    <cacheField name="得意先コード" numFmtId="0">
      <sharedItems containsSemiMixedTypes="0" containsString="0" containsNumber="1" containsInteger="1" minValue="3001" maxValue="3010"/>
    </cacheField>
    <cacheField name="得意先名" numFmtId="0">
      <sharedItems count="7">
        <s v="ペットショップ大和"/>
        <s v="東一条ペット館"/>
        <s v="ホームセンター桂"/>
        <s v="伏見わんにゃんランド"/>
        <s v="Ｓマート四条大宮"/>
        <s v="八幡ケンネル"/>
        <s v="春日野ペット病院"/>
      </sharedItems>
    </cacheField>
    <cacheField name="商品コード" numFmtId="0">
      <sharedItems containsSemiMixedTypes="0" containsString="0" containsNumber="1" containsInteger="1" minValue="10010" maxValue="10051"/>
    </cacheField>
    <cacheField name="商品名" numFmtId="0">
      <sharedItems count="6">
        <s v="いきいきミックスフード（ハムスター用）"/>
        <s v="プレミアム牧草（ウサギ用・大）"/>
        <s v="健康ひまわりの種（大）"/>
        <s v="にゃんとおいしいカリカリフード（大）"/>
        <s v="健康ひまわりの種（小）"/>
        <s v="猫元気マグロフレーク（大）"/>
      </sharedItems>
    </cacheField>
    <cacheField name="単価" numFmtId="0">
      <sharedItems containsSemiMixedTypes="0" containsString="0" containsNumber="1" containsInteger="1" minValue="150" maxValue="800"/>
    </cacheField>
    <cacheField name="数量" numFmtId="0">
      <sharedItems containsSemiMixedTypes="0" containsString="0" containsNumber="1" containsInteger="1" minValue="4" maxValue="25"/>
    </cacheField>
    <cacheField name="金額" numFmtId="38">
      <sharedItems containsSemiMixedTypes="0" containsString="0" containsNumber="1" containsInteger="1" minValue="600" maxValue="16000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">
  <r>
    <n v="8021201"/>
    <d v="2008-02-12T00:00:00"/>
    <n v="3001"/>
    <x v="0"/>
    <n v="10010"/>
    <x v="0"/>
    <n v="350"/>
    <n v="10"/>
    <n v="3500"/>
  </r>
  <r>
    <n v="8021201"/>
    <d v="2008-02-12T00:00:00"/>
    <n v="3001"/>
    <x v="0"/>
    <n v="10031"/>
    <x v="1"/>
    <n v="400"/>
    <n v="5"/>
    <n v="2000"/>
  </r>
  <r>
    <n v="8021202"/>
    <d v="2008-02-12T00:00:00"/>
    <n v="3003"/>
    <x v="1"/>
    <n v="10021"/>
    <x v="2"/>
    <n v="300"/>
    <n v="8"/>
    <n v="2400"/>
  </r>
  <r>
    <n v="8021203"/>
    <d v="2008-02-12T00:00:00"/>
    <n v="3004"/>
    <x v="2"/>
    <n v="10010"/>
    <x v="0"/>
    <n v="350"/>
    <n v="12"/>
    <n v="4200"/>
  </r>
  <r>
    <n v="8021301"/>
    <d v="2008-02-13T00:00:00"/>
    <n v="3002"/>
    <x v="3"/>
    <n v="10021"/>
    <x v="2"/>
    <n v="300"/>
    <n v="10"/>
    <n v="3000"/>
  </r>
  <r>
    <n v="8021302"/>
    <d v="2008-02-13T00:00:00"/>
    <n v="3003"/>
    <x v="1"/>
    <n v="10042"/>
    <x v="3"/>
    <n v="800"/>
    <n v="20"/>
    <n v="16000"/>
  </r>
  <r>
    <n v="8021303"/>
    <d v="2008-02-13T00:00:00"/>
    <n v="3005"/>
    <x v="4"/>
    <n v="10042"/>
    <x v="3"/>
    <n v="800"/>
    <n v="15"/>
    <n v="12000"/>
  </r>
  <r>
    <n v="8021304"/>
    <d v="2008-02-13T00:00:00"/>
    <n v="3001"/>
    <x v="0"/>
    <n v="10010"/>
    <x v="0"/>
    <n v="350"/>
    <n v="8"/>
    <n v="2800"/>
  </r>
  <r>
    <n v="8021305"/>
    <d v="2008-02-13T00:00:00"/>
    <n v="3010"/>
    <x v="5"/>
    <n v="10020"/>
    <x v="4"/>
    <n v="150"/>
    <n v="4"/>
    <n v="600"/>
  </r>
  <r>
    <n v="8021401"/>
    <d v="2008-02-14T00:00:00"/>
    <n v="3001"/>
    <x v="0"/>
    <n v="10021"/>
    <x v="2"/>
    <n v="300"/>
    <n v="10"/>
    <n v="3000"/>
  </r>
  <r>
    <n v="8021402"/>
    <d v="2008-02-14T00:00:00"/>
    <n v="3002"/>
    <x v="3"/>
    <n v="10051"/>
    <x v="5"/>
    <n v="200"/>
    <n v="25"/>
    <n v="5000"/>
  </r>
  <r>
    <n v="8021403"/>
    <d v="2008-02-14T00:00:00"/>
    <n v="3006"/>
    <x v="6"/>
    <n v="10010"/>
    <x v="0"/>
    <n v="350"/>
    <n v="10"/>
    <n v="3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0" applyNumberFormats="0" applyBorderFormats="0" applyFontFormats="0" applyPatternFormats="0" applyAlignmentFormats="0" applyWidthHeightFormats="1" dataCaption="値" updatedVersion="3" minRefreshableVersion="3" showCalcMbrs="0" useAutoFormatting="1" itemPrintTitles="1" createdVersion="3" indent="0" outline="1" outlineData="1" multipleFieldFilters="0" rowHeaderCaption="得意先名" colHeaderCaption="商品名">
  <location ref="K1:R10" firstHeaderRow="1" firstDataRow="2" firstDataCol="1"/>
  <pivotFields count="9">
    <pivotField showAll="0"/>
    <pivotField numFmtId="56" showAll="0"/>
    <pivotField showAll="0"/>
    <pivotField axis="axisRow" showAll="0" sortType="ascending">
      <items count="8">
        <item x="4"/>
        <item x="0"/>
        <item x="2"/>
        <item x="6"/>
        <item x="1"/>
        <item x="5"/>
        <item x="3"/>
        <item t="default"/>
      </items>
    </pivotField>
    <pivotField showAll="0"/>
    <pivotField axis="axisCol" showAll="0" sortType="ascending">
      <items count="7">
        <item x="0"/>
        <item x="3"/>
        <item x="1"/>
        <item x="4"/>
        <item x="2"/>
        <item x="5"/>
        <item t="default"/>
      </items>
      <autoSortScope>
        <pivotArea dataOnly="0" outline="0" fieldPosition="0">
          <references count="2">
            <reference field="4294967294" count="1" selected="0">
              <x v="0"/>
            </reference>
            <reference field="3" count="1" selected="0">
              <x v="4"/>
            </reference>
          </references>
        </pivotArea>
      </autoSortScope>
    </pivotField>
    <pivotField showAll="0"/>
    <pivotField showAll="0"/>
    <pivotField dataField="1" numFmtId="38" showAll="0"/>
  </pivotFields>
  <rowFields count="1">
    <field x="3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5"/>
  </colFields>
  <colItems count="7">
    <i>
      <x v="2"/>
    </i>
    <i>
      <x v="3"/>
    </i>
    <i>
      <x/>
    </i>
    <i>
      <x v="5"/>
    </i>
    <i>
      <x v="4"/>
    </i>
    <i>
      <x v="1"/>
    </i>
    <i t="grand">
      <x/>
    </i>
  </colItems>
  <dataFields count="1">
    <dataField name="合計金額" fld="8" baseField="0" baseItem="0" numFmtId="38"/>
  </dataFields>
  <formats count="2">
    <format dxfId="9">
      <pivotArea outline="0" collapsedLevelsAreSubtotals="1" fieldPosition="0"/>
    </format>
    <format dxfId="8">
      <pivotArea dataOnly="0" labelOnly="1" fieldPosition="0">
        <references count="1">
          <reference field="5" count="0"/>
        </references>
      </pivotArea>
    </format>
  </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4"/>
  <sheetViews>
    <sheetView tabSelected="1" topLeftCell="K1" workbookViewId="0">
      <selection activeCell="M7" sqref="M7"/>
    </sheetView>
  </sheetViews>
  <sheetFormatPr defaultRowHeight="13.5"/>
  <cols>
    <col min="3" max="3" width="12" customWidth="1"/>
    <col min="4" max="4" width="19.875" customWidth="1"/>
    <col min="5" max="5" width="9.625" customWidth="1"/>
    <col min="6" max="6" width="21" customWidth="1"/>
    <col min="11" max="11" width="19.25" customWidth="1"/>
    <col min="12" max="12" width="14.625" customWidth="1"/>
    <col min="13" max="13" width="13.125" customWidth="1"/>
    <col min="14" max="14" width="14.125" customWidth="1"/>
    <col min="15" max="15" width="13.625" customWidth="1"/>
    <col min="16" max="16" width="13.125" customWidth="1"/>
    <col min="17" max="17" width="14.375" customWidth="1"/>
    <col min="18" max="18" width="7.875" customWidth="1"/>
  </cols>
  <sheetData>
    <row r="1" spans="1:18">
      <c r="A1" s="1" t="s">
        <v>4</v>
      </c>
      <c r="B1" s="1"/>
      <c r="C1" s="1"/>
      <c r="D1" s="1"/>
      <c r="E1" s="1"/>
      <c r="F1" s="1"/>
      <c r="G1" s="1"/>
      <c r="H1" s="1"/>
      <c r="I1" s="1"/>
      <c r="K1" s="10" t="s">
        <v>41</v>
      </c>
      <c r="L1" s="10" t="s">
        <v>48</v>
      </c>
    </row>
    <row r="2" spans="1:18" ht="40.5">
      <c r="A2" s="3" t="s">
        <v>0</v>
      </c>
      <c r="B2" s="3" t="s">
        <v>1</v>
      </c>
      <c r="C2" s="3" t="s">
        <v>5</v>
      </c>
      <c r="D2" s="3" t="s">
        <v>2</v>
      </c>
      <c r="E2" s="3" t="s">
        <v>6</v>
      </c>
      <c r="F2" s="3" t="s">
        <v>3</v>
      </c>
      <c r="G2" s="3" t="s">
        <v>7</v>
      </c>
      <c r="H2" s="3" t="s">
        <v>8</v>
      </c>
      <c r="I2" s="3" t="s">
        <v>31</v>
      </c>
      <c r="K2" s="10" t="s">
        <v>40</v>
      </c>
      <c r="L2" s="13" t="s">
        <v>47</v>
      </c>
      <c r="M2" s="13" t="s">
        <v>42</v>
      </c>
      <c r="N2" s="13" t="s">
        <v>43</v>
      </c>
      <c r="O2" s="13" t="s">
        <v>46</v>
      </c>
      <c r="P2" s="13" t="s">
        <v>45</v>
      </c>
      <c r="Q2" s="13" t="s">
        <v>44</v>
      </c>
      <c r="R2" t="s">
        <v>39</v>
      </c>
    </row>
    <row r="3" spans="1:18">
      <c r="A3" s="4">
        <v>8021201</v>
      </c>
      <c r="B3" s="5">
        <v>39490</v>
      </c>
      <c r="C3" s="4">
        <v>3001</v>
      </c>
      <c r="D3" s="6" t="str">
        <f t="shared" ref="D3:D14" si="0">VLOOKUP(C3,得意先表,2,FALSE)</f>
        <v>ペットショップ大和</v>
      </c>
      <c r="E3" s="4">
        <v>10010</v>
      </c>
      <c r="F3" s="7" t="str">
        <f t="shared" ref="F3:F14" si="1">VLOOKUP(E3,商品表,2,FALSE)</f>
        <v>いきいきミックスフード（ハムスター用）</v>
      </c>
      <c r="G3" s="7">
        <f t="shared" ref="G3:G14" si="2">VLOOKUP(E3,商品表,3,FALSE)</f>
        <v>350</v>
      </c>
      <c r="H3" s="4">
        <v>10</v>
      </c>
      <c r="I3" s="8">
        <f>G3*H3</f>
        <v>3500</v>
      </c>
      <c r="K3" s="11" t="s">
        <v>32</v>
      </c>
      <c r="L3" s="12"/>
      <c r="M3" s="12"/>
      <c r="N3" s="12"/>
      <c r="O3" s="12"/>
      <c r="P3" s="12"/>
      <c r="Q3" s="12">
        <v>12000</v>
      </c>
      <c r="R3" s="12">
        <v>12000</v>
      </c>
    </row>
    <row r="4" spans="1:18">
      <c r="A4" s="4">
        <v>8021201</v>
      </c>
      <c r="B4" s="5">
        <v>39490</v>
      </c>
      <c r="C4" s="4">
        <v>3001</v>
      </c>
      <c r="D4" s="6" t="str">
        <f>VLOOKUP(C4,得意先表,2,FALSE)</f>
        <v>ペットショップ大和</v>
      </c>
      <c r="E4" s="4">
        <v>10031</v>
      </c>
      <c r="F4" s="7" t="str">
        <f>VLOOKUP(E4,商品表,2,FALSE)</f>
        <v>プレミアム牧草（ウサギ用・大）</v>
      </c>
      <c r="G4" s="7">
        <f>VLOOKUP(E4,商品表,3,FALSE)</f>
        <v>400</v>
      </c>
      <c r="H4" s="4">
        <v>5</v>
      </c>
      <c r="I4" s="8">
        <f>G4*H4</f>
        <v>2000</v>
      </c>
      <c r="K4" s="11" t="s">
        <v>33</v>
      </c>
      <c r="L4" s="12">
        <v>2000</v>
      </c>
      <c r="M4" s="12"/>
      <c r="N4" s="12">
        <v>6300</v>
      </c>
      <c r="O4" s="12"/>
      <c r="P4" s="12">
        <v>3000</v>
      </c>
      <c r="Q4" s="12"/>
      <c r="R4" s="12">
        <v>11300</v>
      </c>
    </row>
    <row r="5" spans="1:18">
      <c r="A5" s="4">
        <v>8021202</v>
      </c>
      <c r="B5" s="5">
        <v>39490</v>
      </c>
      <c r="C5" s="4">
        <v>3003</v>
      </c>
      <c r="D5" s="6" t="str">
        <f t="shared" si="0"/>
        <v>東一条ペット館</v>
      </c>
      <c r="E5" s="4">
        <v>10021</v>
      </c>
      <c r="F5" s="7" t="str">
        <f t="shared" si="1"/>
        <v>健康ひまわりの種（大）</v>
      </c>
      <c r="G5" s="7">
        <f t="shared" si="2"/>
        <v>300</v>
      </c>
      <c r="H5" s="4">
        <v>8</v>
      </c>
      <c r="I5" s="8">
        <f t="shared" ref="I5:I14" si="3">G5*H5</f>
        <v>2400</v>
      </c>
      <c r="K5" s="11" t="s">
        <v>34</v>
      </c>
      <c r="L5" s="12"/>
      <c r="M5" s="12"/>
      <c r="N5" s="12">
        <v>4200</v>
      </c>
      <c r="O5" s="12"/>
      <c r="P5" s="12"/>
      <c r="Q5" s="12"/>
      <c r="R5" s="12">
        <v>4200</v>
      </c>
    </row>
    <row r="6" spans="1:18">
      <c r="A6" s="4">
        <v>8021203</v>
      </c>
      <c r="B6" s="5">
        <v>39490</v>
      </c>
      <c r="C6" s="4">
        <v>3004</v>
      </c>
      <c r="D6" s="6" t="str">
        <f>VLOOKUP(C6,得意先表,2,FALSE)</f>
        <v>ホームセンター桂</v>
      </c>
      <c r="E6" s="4">
        <v>10010</v>
      </c>
      <c r="F6" s="7" t="str">
        <f>VLOOKUP(E6,商品表,2,FALSE)</f>
        <v>いきいきミックスフード（ハムスター用）</v>
      </c>
      <c r="G6" s="7">
        <f>VLOOKUP(E6,商品表,3,FALSE)</f>
        <v>350</v>
      </c>
      <c r="H6" s="4">
        <v>12</v>
      </c>
      <c r="I6" s="8">
        <f>G6*H6</f>
        <v>4200</v>
      </c>
      <c r="K6" s="11" t="s">
        <v>35</v>
      </c>
      <c r="L6" s="12"/>
      <c r="M6" s="12"/>
      <c r="N6" s="12">
        <v>3500</v>
      </c>
      <c r="O6" s="12"/>
      <c r="P6" s="12"/>
      <c r="Q6" s="12"/>
      <c r="R6" s="12">
        <v>3500</v>
      </c>
    </row>
    <row r="7" spans="1:18">
      <c r="A7" s="4">
        <v>8021301</v>
      </c>
      <c r="B7" s="5">
        <v>39491</v>
      </c>
      <c r="C7" s="4">
        <v>3002</v>
      </c>
      <c r="D7" s="6" t="str">
        <f t="shared" si="0"/>
        <v>伏見わんにゃんランド</v>
      </c>
      <c r="E7" s="4">
        <v>10021</v>
      </c>
      <c r="F7" s="7" t="str">
        <f t="shared" si="1"/>
        <v>健康ひまわりの種（大）</v>
      </c>
      <c r="G7" s="7">
        <f t="shared" si="2"/>
        <v>300</v>
      </c>
      <c r="H7" s="4">
        <v>10</v>
      </c>
      <c r="I7" s="8">
        <f t="shared" si="3"/>
        <v>3000</v>
      </c>
      <c r="K7" s="11" t="s">
        <v>36</v>
      </c>
      <c r="L7" s="12"/>
      <c r="M7" s="12"/>
      <c r="N7" s="12"/>
      <c r="O7" s="12"/>
      <c r="P7" s="12">
        <v>2400</v>
      </c>
      <c r="Q7" s="12">
        <v>16000</v>
      </c>
      <c r="R7" s="12">
        <v>18400</v>
      </c>
    </row>
    <row r="8" spans="1:18">
      <c r="A8" s="4">
        <v>8021302</v>
      </c>
      <c r="B8" s="5">
        <v>39491</v>
      </c>
      <c r="C8" s="4">
        <v>3003</v>
      </c>
      <c r="D8" s="6" t="str">
        <f t="shared" si="0"/>
        <v>東一条ペット館</v>
      </c>
      <c r="E8" s="4">
        <v>10042</v>
      </c>
      <c r="F8" s="7" t="str">
        <f t="shared" si="1"/>
        <v>にゃんとおいしいカリカリフード（大）</v>
      </c>
      <c r="G8" s="7">
        <f t="shared" si="2"/>
        <v>800</v>
      </c>
      <c r="H8" s="4">
        <v>20</v>
      </c>
      <c r="I8" s="8">
        <f t="shared" si="3"/>
        <v>16000</v>
      </c>
      <c r="K8" s="11" t="s">
        <v>37</v>
      </c>
      <c r="L8" s="12"/>
      <c r="M8" s="12">
        <v>600</v>
      </c>
      <c r="N8" s="12"/>
      <c r="O8" s="12"/>
      <c r="P8" s="12"/>
      <c r="Q8" s="12"/>
      <c r="R8" s="12">
        <v>600</v>
      </c>
    </row>
    <row r="9" spans="1:18">
      <c r="A9" s="4">
        <v>8021303</v>
      </c>
      <c r="B9" s="5">
        <v>39491</v>
      </c>
      <c r="C9" s="4">
        <v>3005</v>
      </c>
      <c r="D9" s="6" t="str">
        <f t="shared" si="0"/>
        <v>Ｓマート四条大宮</v>
      </c>
      <c r="E9" s="4">
        <v>10042</v>
      </c>
      <c r="F9" s="7" t="str">
        <f t="shared" si="1"/>
        <v>にゃんとおいしいカリカリフード（大）</v>
      </c>
      <c r="G9" s="7">
        <f t="shared" si="2"/>
        <v>800</v>
      </c>
      <c r="H9" s="4">
        <v>15</v>
      </c>
      <c r="I9" s="8">
        <f t="shared" si="3"/>
        <v>12000</v>
      </c>
      <c r="K9" s="11" t="s">
        <v>38</v>
      </c>
      <c r="L9" s="12"/>
      <c r="M9" s="12"/>
      <c r="N9" s="12"/>
      <c r="O9" s="12">
        <v>5000</v>
      </c>
      <c r="P9" s="12">
        <v>3000</v>
      </c>
      <c r="Q9" s="12"/>
      <c r="R9" s="12">
        <v>8000</v>
      </c>
    </row>
    <row r="10" spans="1:18">
      <c r="A10" s="4">
        <v>8021304</v>
      </c>
      <c r="B10" s="5">
        <v>39491</v>
      </c>
      <c r="C10" s="4">
        <v>3001</v>
      </c>
      <c r="D10" s="6" t="str">
        <f t="shared" si="0"/>
        <v>ペットショップ大和</v>
      </c>
      <c r="E10" s="4">
        <v>10010</v>
      </c>
      <c r="F10" s="7" t="str">
        <f t="shared" si="1"/>
        <v>いきいきミックスフード（ハムスター用）</v>
      </c>
      <c r="G10" s="7">
        <f t="shared" si="2"/>
        <v>350</v>
      </c>
      <c r="H10" s="4">
        <v>8</v>
      </c>
      <c r="I10" s="8">
        <f t="shared" si="3"/>
        <v>2800</v>
      </c>
      <c r="K10" s="11" t="s">
        <v>39</v>
      </c>
      <c r="L10" s="12">
        <v>2000</v>
      </c>
      <c r="M10" s="12">
        <v>600</v>
      </c>
      <c r="N10" s="12">
        <v>14000</v>
      </c>
      <c r="O10" s="12">
        <v>5000</v>
      </c>
      <c r="P10" s="12">
        <v>8400</v>
      </c>
      <c r="Q10" s="12">
        <v>28000</v>
      </c>
      <c r="R10" s="12">
        <v>58000</v>
      </c>
    </row>
    <row r="11" spans="1:18">
      <c r="A11" s="4">
        <v>8021305</v>
      </c>
      <c r="B11" s="5">
        <v>39491</v>
      </c>
      <c r="C11" s="4">
        <v>3010</v>
      </c>
      <c r="D11" s="6" t="str">
        <f t="shared" si="0"/>
        <v>八幡ケンネル</v>
      </c>
      <c r="E11" s="4">
        <v>10020</v>
      </c>
      <c r="F11" s="7" t="str">
        <f t="shared" si="1"/>
        <v>健康ひまわりの種（小）</v>
      </c>
      <c r="G11" s="7">
        <f t="shared" si="2"/>
        <v>150</v>
      </c>
      <c r="H11" s="4">
        <v>4</v>
      </c>
      <c r="I11" s="8">
        <f t="shared" si="3"/>
        <v>600</v>
      </c>
    </row>
    <row r="12" spans="1:18">
      <c r="A12" s="4">
        <v>8021401</v>
      </c>
      <c r="B12" s="5">
        <v>39492</v>
      </c>
      <c r="C12" s="4">
        <v>3001</v>
      </c>
      <c r="D12" s="6" t="str">
        <f t="shared" si="0"/>
        <v>ペットショップ大和</v>
      </c>
      <c r="E12" s="4">
        <v>10021</v>
      </c>
      <c r="F12" s="7" t="str">
        <f t="shared" si="1"/>
        <v>健康ひまわりの種（大）</v>
      </c>
      <c r="G12" s="7">
        <f t="shared" si="2"/>
        <v>300</v>
      </c>
      <c r="H12" s="4">
        <v>10</v>
      </c>
      <c r="I12" s="8">
        <f t="shared" si="3"/>
        <v>3000</v>
      </c>
    </row>
    <row r="13" spans="1:18">
      <c r="A13" s="4">
        <v>8021402</v>
      </c>
      <c r="B13" s="5">
        <v>39492</v>
      </c>
      <c r="C13" s="4">
        <v>3002</v>
      </c>
      <c r="D13" s="6" t="str">
        <f t="shared" si="0"/>
        <v>伏見わんにゃんランド</v>
      </c>
      <c r="E13" s="4">
        <v>10051</v>
      </c>
      <c r="F13" s="7" t="str">
        <f t="shared" si="1"/>
        <v>猫元気マグロフレーク（大）</v>
      </c>
      <c r="G13" s="7">
        <f t="shared" si="2"/>
        <v>200</v>
      </c>
      <c r="H13" s="4">
        <v>25</v>
      </c>
      <c r="I13" s="8">
        <f t="shared" si="3"/>
        <v>5000</v>
      </c>
    </row>
    <row r="14" spans="1:18">
      <c r="A14" s="4">
        <v>8021403</v>
      </c>
      <c r="B14" s="5">
        <v>39492</v>
      </c>
      <c r="C14" s="4">
        <v>3006</v>
      </c>
      <c r="D14" s="6" t="str">
        <f t="shared" si="0"/>
        <v>春日野ペット病院</v>
      </c>
      <c r="E14" s="4">
        <v>10010</v>
      </c>
      <c r="F14" s="7" t="str">
        <f t="shared" si="1"/>
        <v>いきいきミックスフード（ハムスター用）</v>
      </c>
      <c r="G14" s="7">
        <f t="shared" si="2"/>
        <v>350</v>
      </c>
      <c r="H14" s="4">
        <v>10</v>
      </c>
      <c r="I14" s="8">
        <f t="shared" si="3"/>
        <v>3500</v>
      </c>
    </row>
  </sheetData>
  <phoneticPr fontId="1"/>
  <pageMargins left="0.7" right="0.7" top="0.75" bottom="0.75" header="0.3" footer="0.3"/>
  <pageSetup paperSize="9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2"/>
  <sheetViews>
    <sheetView workbookViewId="0"/>
  </sheetViews>
  <sheetFormatPr defaultRowHeight="13.5"/>
  <cols>
    <col min="1" max="1" width="12.25" customWidth="1"/>
    <col min="2" max="2" width="36.125" customWidth="1"/>
  </cols>
  <sheetData>
    <row r="1" spans="1:2">
      <c r="A1" s="2" t="s">
        <v>9</v>
      </c>
      <c r="B1" s="2"/>
    </row>
    <row r="2" spans="1:2">
      <c r="A2" s="3" t="s">
        <v>5</v>
      </c>
      <c r="B2" s="3" t="s">
        <v>2</v>
      </c>
    </row>
    <row r="3" spans="1:2">
      <c r="A3" s="9">
        <v>3001</v>
      </c>
      <c r="B3" s="9" t="s">
        <v>21</v>
      </c>
    </row>
    <row r="4" spans="1:2">
      <c r="A4" s="9">
        <v>3002</v>
      </c>
      <c r="B4" s="9" t="s">
        <v>22</v>
      </c>
    </row>
    <row r="5" spans="1:2">
      <c r="A5" s="9">
        <v>3003</v>
      </c>
      <c r="B5" s="9" t="s">
        <v>23</v>
      </c>
    </row>
    <row r="6" spans="1:2">
      <c r="A6" s="9">
        <v>3004</v>
      </c>
      <c r="B6" s="9" t="s">
        <v>24</v>
      </c>
    </row>
    <row r="7" spans="1:2">
      <c r="A7" s="9">
        <v>3005</v>
      </c>
      <c r="B7" s="9" t="s">
        <v>25</v>
      </c>
    </row>
    <row r="8" spans="1:2">
      <c r="A8" s="9">
        <v>3006</v>
      </c>
      <c r="B8" s="9" t="s">
        <v>26</v>
      </c>
    </row>
    <row r="9" spans="1:2">
      <c r="A9" s="9">
        <v>3007</v>
      </c>
      <c r="B9" s="9" t="s">
        <v>27</v>
      </c>
    </row>
    <row r="10" spans="1:2">
      <c r="A10" s="9">
        <v>3008</v>
      </c>
      <c r="B10" s="9" t="s">
        <v>28</v>
      </c>
    </row>
    <row r="11" spans="1:2">
      <c r="A11" s="9">
        <v>3009</v>
      </c>
      <c r="B11" s="9" t="s">
        <v>29</v>
      </c>
    </row>
    <row r="12" spans="1:2">
      <c r="A12" s="9">
        <v>3010</v>
      </c>
      <c r="B12" s="9" t="s">
        <v>30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2"/>
  <sheetViews>
    <sheetView workbookViewId="0"/>
  </sheetViews>
  <sheetFormatPr defaultRowHeight="13.5"/>
  <cols>
    <col min="1" max="1" width="9.625" customWidth="1"/>
    <col min="2" max="2" width="35.125" customWidth="1"/>
  </cols>
  <sheetData>
    <row r="1" spans="1:3">
      <c r="A1" s="1" t="s">
        <v>10</v>
      </c>
      <c r="B1" s="1"/>
      <c r="C1" s="1"/>
    </row>
    <row r="2" spans="1:3">
      <c r="A2" s="3" t="s">
        <v>6</v>
      </c>
      <c r="B2" s="3" t="s">
        <v>3</v>
      </c>
      <c r="C2" s="3" t="s">
        <v>7</v>
      </c>
    </row>
    <row r="3" spans="1:3">
      <c r="A3" s="9">
        <v>10010</v>
      </c>
      <c r="B3" s="9" t="s">
        <v>11</v>
      </c>
      <c r="C3" s="9">
        <v>350</v>
      </c>
    </row>
    <row r="4" spans="1:3">
      <c r="A4" s="9">
        <v>10020</v>
      </c>
      <c r="B4" s="9" t="s">
        <v>12</v>
      </c>
      <c r="C4" s="9">
        <v>150</v>
      </c>
    </row>
    <row r="5" spans="1:3">
      <c r="A5" s="9">
        <v>10021</v>
      </c>
      <c r="B5" s="9" t="s">
        <v>13</v>
      </c>
      <c r="C5" s="9">
        <v>300</v>
      </c>
    </row>
    <row r="6" spans="1:3">
      <c r="A6" s="9">
        <v>10030</v>
      </c>
      <c r="B6" s="9" t="s">
        <v>14</v>
      </c>
      <c r="C6" s="9">
        <v>200</v>
      </c>
    </row>
    <row r="7" spans="1:3">
      <c r="A7" s="9">
        <v>10031</v>
      </c>
      <c r="B7" s="9" t="s">
        <v>15</v>
      </c>
      <c r="C7" s="9">
        <v>400</v>
      </c>
    </row>
    <row r="8" spans="1:3">
      <c r="A8" s="9">
        <v>10040</v>
      </c>
      <c r="B8" s="9" t="s">
        <v>16</v>
      </c>
      <c r="C8" s="9">
        <v>250</v>
      </c>
    </row>
    <row r="9" spans="1:3">
      <c r="A9" s="9">
        <v>10041</v>
      </c>
      <c r="B9" s="9" t="s">
        <v>17</v>
      </c>
      <c r="C9" s="9">
        <v>500</v>
      </c>
    </row>
    <row r="10" spans="1:3">
      <c r="A10" s="9">
        <v>10042</v>
      </c>
      <c r="B10" s="9" t="s">
        <v>18</v>
      </c>
      <c r="C10" s="9">
        <v>800</v>
      </c>
    </row>
    <row r="11" spans="1:3">
      <c r="A11" s="9">
        <v>10050</v>
      </c>
      <c r="B11" s="9" t="s">
        <v>19</v>
      </c>
      <c r="C11" s="9">
        <v>100</v>
      </c>
    </row>
    <row r="12" spans="1:3">
      <c r="A12" s="9">
        <v>10051</v>
      </c>
      <c r="B12" s="9" t="s">
        <v>20</v>
      </c>
      <c r="C12" s="9">
        <v>200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伝票</vt:lpstr>
      <vt:lpstr>得意先一覧</vt:lpstr>
      <vt:lpstr>商品一覧</vt:lpstr>
      <vt:lpstr>商品表</vt:lpstr>
      <vt:lpstr>得意先表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hiros-h</dc:creator>
  <cp:lastModifiedBy>hiros-h</cp:lastModifiedBy>
  <dcterms:created xsi:type="dcterms:W3CDTF">2008-02-05T12:49:32Z</dcterms:created>
  <dcterms:modified xsi:type="dcterms:W3CDTF">2008-08-08T10:22:18Z</dcterms:modified>
</cp:coreProperties>
</file>