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<sst xmlns="http://schemas.openxmlformats.org/spreadsheetml/2006/main" count="55" uniqueCount="49">
  <si>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</si>
  <si>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</si>
  <si>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</si>
  <si>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</si>
  <si>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</si>
  <si>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</si>
  <si>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</si>
  <si>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</si>
  <si>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</si>
  <si>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</si>
  <si>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</si>
  <si>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</si>
  <si>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</si>
  <si>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</si>
  <si>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</si>
  <si>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</si>
  <si>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</si>
  <si>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</si>
  <si>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</si>
  <si>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</si>
  <si>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</si>
  <si>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</si>
  <si>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</si>
  <si>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</si>
  <si>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</si>
  <si>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</si>
  <si>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</si>
  <si>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</si>
  <si>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</si>
  <si>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</si>
  <si>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</si>
  <si>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</si>
  <si>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</si>
  <si>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</si>
  <si>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</si>
  <si>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</si>
  <si>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</si>
  <si>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</si>
  <si>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</si>
  <si>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</si>
  <si>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</si>
  <si>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</si>
  <si>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列ラベル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</si>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</sst>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5" borderId="2" xfId="0" applyFill="1" applyBorder="1">
      <alignment vertical="center"/>
    </xf>
    <xf numFmtId="0" fontId="0" fillId="6" borderId="2" xfId="0" applyFill="1" applyBorder="1">
      <alignment vertical="center"/>
    </xf>
    <xf numFmtId="38" fontId="0" fillId="7" borderId="2" xfId="1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832693171295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R10" firstHeaderRow="1" firstDataRow="2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Col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topLeftCell="K1" workbookViewId="0">
      <selection activeCell="R10" sqref="R10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5" customWidth="1"/>
    <col min="12" max="17" width="10.75" customWidth="1"/>
    <col min="18" max="18" width="7.375" customWidth="1"/>
  </cols>
  <sheetData>
    <row r="1" spans="1:18">
      <c r="A1" s="1" t="s">
        <v>4</v>
      </c>
      <c r="B1" s="1"/>
      <c r="C1" s="1"/>
      <c r="D1" s="1"/>
      <c r="E1" s="1"/>
      <c r="F1" s="1"/>
      <c r="G1" s="1"/>
      <c r="H1" s="1"/>
      <c r="I1" s="1"/>
      <c r="K1" s="10" t="s">
        <v>41</v>
      </c>
      <c r="L1" s="10" t="s">
        <v>42</v>
      </c>
    </row>
    <row r="2" spans="1:18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0" t="s">
        <v>32</v>
      </c>
      <c r="L2" t="s">
        <v>43</v>
      </c>
      <c r="M2" t="s">
        <v>44</v>
      </c>
      <c r="N2" t="s">
        <v>45</v>
      </c>
      <c r="O2" t="s">
        <v>46</v>
      </c>
      <c r="P2" t="s">
        <v>47</v>
      </c>
      <c r="Q2" t="s">
        <v>48</v>
      </c>
      <c r="R2" t="s">
        <v>40</v>
      </c>
    </row>
    <row r="3" spans="1:18">
      <c r="A3" s="4">
        <v>8021201</v>
      </c>
      <c r="B3" s="5">
        <v>39490</v>
      </c>
      <c r="C3" s="4">
        <v>3001</v>
      </c>
      <c r="D3" s="6" t="str">
        <f t="shared" ref="D3:D14" si="0">VLOOKUP(C3,得意先表,2,FALSE)</f>
        <v>ペットショップ大和</v>
      </c>
      <c r="E3" s="4">
        <v>10010</v>
      </c>
      <c r="F3" s="7" t="str">
        <f t="shared" ref="F3:F14" si="1">VLOOKUP(E3,商品表,2,FALSE)</f>
        <v>いきいきミックスフード（ハムスター用）</v>
      </c>
      <c r="G3" s="7">
        <f t="shared" ref="G3:G14" si="2">VLOOKUP(E3,商品表,3,FALSE)</f>
        <v>350</v>
      </c>
      <c r="H3" s="4">
        <v>10</v>
      </c>
      <c r="I3" s="8">
        <f>G3*H3</f>
        <v>3500</v>
      </c>
      <c r="K3" s="11" t="s">
        <v>33</v>
      </c>
      <c r="L3" s="12"/>
      <c r="M3" s="12">
        <v>12000</v>
      </c>
      <c r="N3" s="12"/>
      <c r="O3" s="12"/>
      <c r="P3" s="12"/>
      <c r="Q3" s="12"/>
      <c r="R3" s="12">
        <v>12000</v>
      </c>
    </row>
    <row r="4" spans="1:18">
      <c r="A4" s="4">
        <v>8021201</v>
      </c>
      <c r="B4" s="5">
        <v>39490</v>
      </c>
      <c r="C4" s="4">
        <v>3001</v>
      </c>
      <c r="D4" s="6" t="str">
        <f>VLOOKUP(C4,得意先表,2,FALSE)</f>
        <v>ペットショップ大和</v>
      </c>
      <c r="E4" s="4">
        <v>10031</v>
      </c>
      <c r="F4" s="7" t="str">
        <f>VLOOKUP(E4,商品表,2,FALSE)</f>
        <v>プレミアム牧草（ウサギ用・大）</v>
      </c>
      <c r="G4" s="7">
        <f>VLOOKUP(E4,商品表,3,FALSE)</f>
        <v>400</v>
      </c>
      <c r="H4" s="4">
        <v>5</v>
      </c>
      <c r="I4" s="8">
        <f>G4*H4</f>
        <v>2000</v>
      </c>
      <c r="K4" s="11" t="s">
        <v>34</v>
      </c>
      <c r="L4" s="12">
        <v>6300</v>
      </c>
      <c r="M4" s="12"/>
      <c r="N4" s="12">
        <v>2000</v>
      </c>
      <c r="O4" s="12"/>
      <c r="P4" s="12">
        <v>3000</v>
      </c>
      <c r="Q4" s="12"/>
      <c r="R4" s="12">
        <v>11300</v>
      </c>
    </row>
    <row r="5" spans="1:18">
      <c r="A5" s="4">
        <v>8021202</v>
      </c>
      <c r="B5" s="5">
        <v>39490</v>
      </c>
      <c r="C5" s="4">
        <v>3003</v>
      </c>
      <c r="D5" s="6" t="str">
        <f t="shared" si="0"/>
        <v>東一条ペット館</v>
      </c>
      <c r="E5" s="4">
        <v>10021</v>
      </c>
      <c r="F5" s="7" t="str">
        <f t="shared" si="1"/>
        <v>健康ひまわりの種（大）</v>
      </c>
      <c r="G5" s="7">
        <f t="shared" si="2"/>
        <v>300</v>
      </c>
      <c r="H5" s="4">
        <v>8</v>
      </c>
      <c r="I5" s="8">
        <f t="shared" ref="I5:I14" si="3">G5*H5</f>
        <v>2400</v>
      </c>
      <c r="K5" s="11" t="s">
        <v>35</v>
      </c>
      <c r="L5" s="12">
        <v>4200</v>
      </c>
      <c r="M5" s="12"/>
      <c r="N5" s="12"/>
      <c r="O5" s="12"/>
      <c r="P5" s="12"/>
      <c r="Q5" s="12"/>
      <c r="R5" s="12">
        <v>4200</v>
      </c>
    </row>
    <row r="6" spans="1:18">
      <c r="A6" s="4">
        <v>8021203</v>
      </c>
      <c r="B6" s="5">
        <v>39490</v>
      </c>
      <c r="C6" s="4">
        <v>3004</v>
      </c>
      <c r="D6" s="6" t="str">
        <f>VLOOKUP(C6,得意先表,2,FALSE)</f>
        <v>ホームセンター桂</v>
      </c>
      <c r="E6" s="4">
        <v>10010</v>
      </c>
      <c r="F6" s="7" t="str">
        <f>VLOOKUP(E6,商品表,2,FALSE)</f>
        <v>いきいきミックスフード（ハムスター用）</v>
      </c>
      <c r="G6" s="7">
        <f>VLOOKUP(E6,商品表,3,FALSE)</f>
        <v>350</v>
      </c>
      <c r="H6" s="4">
        <v>12</v>
      </c>
      <c r="I6" s="8">
        <f>G6*H6</f>
        <v>4200</v>
      </c>
      <c r="K6" s="11" t="s">
        <v>36</v>
      </c>
      <c r="L6" s="12">
        <v>3500</v>
      </c>
      <c r="M6" s="12"/>
      <c r="N6" s="12"/>
      <c r="O6" s="12"/>
      <c r="P6" s="12"/>
      <c r="Q6" s="12"/>
      <c r="R6" s="12">
        <v>3500</v>
      </c>
    </row>
    <row r="7" spans="1:18">
      <c r="A7" s="4">
        <v>8021301</v>
      </c>
      <c r="B7" s="5">
        <v>39491</v>
      </c>
      <c r="C7" s="4">
        <v>3002</v>
      </c>
      <c r="D7" s="6" t="str">
        <f t="shared" si="0"/>
        <v>伏見わんにゃんランド</v>
      </c>
      <c r="E7" s="4">
        <v>10021</v>
      </c>
      <c r="F7" s="7" t="str">
        <f t="shared" si="1"/>
        <v>健康ひまわりの種（大）</v>
      </c>
      <c r="G7" s="7">
        <f t="shared" si="2"/>
        <v>300</v>
      </c>
      <c r="H7" s="4">
        <v>10</v>
      </c>
      <c r="I7" s="8">
        <f t="shared" si="3"/>
        <v>3000</v>
      </c>
      <c r="K7" s="11" t="s">
        <v>37</v>
      </c>
      <c r="L7" s="12"/>
      <c r="M7" s="12">
        <v>16000</v>
      </c>
      <c r="N7" s="12"/>
      <c r="O7" s="12"/>
      <c r="P7" s="12">
        <v>2400</v>
      </c>
      <c r="Q7" s="12"/>
      <c r="R7" s="12">
        <v>18400</v>
      </c>
    </row>
    <row r="8" spans="1:18">
      <c r="A8" s="4">
        <v>8021302</v>
      </c>
      <c r="B8" s="5">
        <v>39491</v>
      </c>
      <c r="C8" s="4">
        <v>3003</v>
      </c>
      <c r="D8" s="6" t="str">
        <f t="shared" si="0"/>
        <v>東一条ペット館</v>
      </c>
      <c r="E8" s="4">
        <v>10042</v>
      </c>
      <c r="F8" s="7" t="str">
        <f t="shared" si="1"/>
        <v>にゃんとおいしいカリカリフード（大）</v>
      </c>
      <c r="G8" s="7">
        <f t="shared" si="2"/>
        <v>800</v>
      </c>
      <c r="H8" s="4">
        <v>20</v>
      </c>
      <c r="I8" s="8">
        <f t="shared" si="3"/>
        <v>16000</v>
      </c>
      <c r="K8" s="11" t="s">
        <v>38</v>
      </c>
      <c r="L8" s="12"/>
      <c r="M8" s="12"/>
      <c r="N8" s="12"/>
      <c r="O8" s="12">
        <v>600</v>
      </c>
      <c r="P8" s="12"/>
      <c r="Q8" s="12"/>
      <c r="R8" s="12">
        <v>600</v>
      </c>
    </row>
    <row r="9" spans="1:18">
      <c r="A9" s="4">
        <v>8021303</v>
      </c>
      <c r="B9" s="5">
        <v>39491</v>
      </c>
      <c r="C9" s="4">
        <v>3005</v>
      </c>
      <c r="D9" s="6" t="str">
        <f t="shared" si="0"/>
        <v>Ｓマート四条大宮</v>
      </c>
      <c r="E9" s="4">
        <v>10042</v>
      </c>
      <c r="F9" s="7" t="str">
        <f t="shared" si="1"/>
        <v>にゃんとおいしいカリカリフード（大）</v>
      </c>
      <c r="G9" s="7">
        <f t="shared" si="2"/>
        <v>800</v>
      </c>
      <c r="H9" s="4">
        <v>15</v>
      </c>
      <c r="I9" s="8">
        <f t="shared" si="3"/>
        <v>12000</v>
      </c>
      <c r="K9" s="11" t="s">
        <v>39</v>
      </c>
      <c r="L9" s="12"/>
      <c r="M9" s="12"/>
      <c r="N9" s="12"/>
      <c r="O9" s="12"/>
      <c r="P9" s="12">
        <v>3000</v>
      </c>
      <c r="Q9" s="12">
        <v>5000</v>
      </c>
      <c r="R9" s="12">
        <v>8000</v>
      </c>
    </row>
    <row r="10" spans="1:18">
      <c r="A10" s="4">
        <v>8021304</v>
      </c>
      <c r="B10" s="5">
        <v>39491</v>
      </c>
      <c r="C10" s="4">
        <v>3001</v>
      </c>
      <c r="D10" s="6" t="str">
        <f t="shared" si="0"/>
        <v>ペットショップ大和</v>
      </c>
      <c r="E10" s="4">
        <v>10010</v>
      </c>
      <c r="F10" s="7" t="str">
        <f t="shared" si="1"/>
        <v>いきいきミックスフード（ハムスター用）</v>
      </c>
      <c r="G10" s="7">
        <f t="shared" si="2"/>
        <v>350</v>
      </c>
      <c r="H10" s="4">
        <v>8</v>
      </c>
      <c r="I10" s="8">
        <f t="shared" si="3"/>
        <v>2800</v>
      </c>
      <c r="K10" s="11" t="s">
        <v>40</v>
      </c>
      <c r="L10" s="12">
        <v>14000</v>
      </c>
      <c r="M10" s="12">
        <v>28000</v>
      </c>
      <c r="N10" s="12">
        <v>2000</v>
      </c>
      <c r="O10" s="12">
        <v>600</v>
      </c>
      <c r="P10" s="12">
        <v>8400</v>
      </c>
      <c r="Q10" s="12">
        <v>5000</v>
      </c>
      <c r="R10" s="12">
        <v>58000</v>
      </c>
    </row>
    <row r="11" spans="1:18">
      <c r="A11" s="4">
        <v>8021305</v>
      </c>
      <c r="B11" s="5">
        <v>39491</v>
      </c>
      <c r="C11" s="4">
        <v>3010</v>
      </c>
      <c r="D11" s="6" t="str">
        <f t="shared" si="0"/>
        <v>八幡ケンネル</v>
      </c>
      <c r="E11" s="4">
        <v>10020</v>
      </c>
      <c r="F11" s="7" t="str">
        <f t="shared" si="1"/>
        <v>健康ひまわりの種（小）</v>
      </c>
      <c r="G11" s="7">
        <f t="shared" si="2"/>
        <v>150</v>
      </c>
      <c r="H11" s="4">
        <v>4</v>
      </c>
      <c r="I11" s="8">
        <f t="shared" si="3"/>
        <v>600</v>
      </c>
    </row>
    <row r="12" spans="1:18">
      <c r="A12" s="4">
        <v>8021401</v>
      </c>
      <c r="B12" s="5">
        <v>39492</v>
      </c>
      <c r="C12" s="4">
        <v>3001</v>
      </c>
      <c r="D12" s="6" t="str">
        <f t="shared" si="0"/>
        <v>ペットショップ大和</v>
      </c>
      <c r="E12" s="4">
        <v>10021</v>
      </c>
      <c r="F12" s="7" t="str">
        <f t="shared" si="1"/>
        <v>健康ひまわりの種（大）</v>
      </c>
      <c r="G12" s="7">
        <f t="shared" si="2"/>
        <v>300</v>
      </c>
      <c r="H12" s="4">
        <v>10</v>
      </c>
      <c r="I12" s="8">
        <f t="shared" si="3"/>
        <v>3000</v>
      </c>
    </row>
    <row r="13" spans="1:18">
      <c r="A13" s="4">
        <v>8021402</v>
      </c>
      <c r="B13" s="5">
        <v>39492</v>
      </c>
      <c r="C13" s="4">
        <v>3002</v>
      </c>
      <c r="D13" s="6" t="str">
        <f t="shared" si="0"/>
        <v>伏見わんにゃんランド</v>
      </c>
      <c r="E13" s="4">
        <v>10051</v>
      </c>
      <c r="F13" s="7" t="str">
        <f t="shared" si="1"/>
        <v>猫元気マグロフレーク（大）</v>
      </c>
      <c r="G13" s="7">
        <f t="shared" si="2"/>
        <v>200</v>
      </c>
      <c r="H13" s="4">
        <v>25</v>
      </c>
      <c r="I13" s="8">
        <f t="shared" si="3"/>
        <v>5000</v>
      </c>
    </row>
    <row r="14" spans="1:18">
      <c r="A14" s="4">
        <v>8021403</v>
      </c>
      <c r="B14" s="5">
        <v>39492</v>
      </c>
      <c r="C14" s="4">
        <v>3006</v>
      </c>
      <c r="D14" s="6" t="str">
        <f t="shared" si="0"/>
        <v>春日野ペット病院</v>
      </c>
      <c r="E14" s="4">
        <v>10010</v>
      </c>
      <c r="F14" s="7" t="str">
        <f t="shared" si="1"/>
        <v>いきいきミックスフード（ハムスター用）</v>
      </c>
      <c r="G14" s="7">
        <f t="shared" si="2"/>
        <v>350</v>
      </c>
      <c r="H14" s="4">
        <v>10</v>
      </c>
      <c r="I14" s="8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/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 s="9">
        <v>3001</v>
      </c>
      <c r="B3" s="9" t="s">
        <v>21</v>
      </c>
    </row>
    <row r="4" spans="1:2">
      <c r="A4" s="9">
        <v>3002</v>
      </c>
      <c r="B4" s="9" t="s">
        <v>22</v>
      </c>
    </row>
    <row r="5" spans="1:2">
      <c r="A5" s="9">
        <v>3003</v>
      </c>
      <c r="B5" s="9" t="s">
        <v>23</v>
      </c>
    </row>
    <row r="6" spans="1:2">
      <c r="A6" s="9">
        <v>3004</v>
      </c>
      <c r="B6" s="9" t="s">
        <v>24</v>
      </c>
    </row>
    <row r="7" spans="1:2">
      <c r="A7" s="9">
        <v>3005</v>
      </c>
      <c r="B7" s="9" t="s">
        <v>25</v>
      </c>
    </row>
    <row r="8" spans="1:2">
      <c r="A8" s="9">
        <v>3006</v>
      </c>
      <c r="B8" s="9" t="s">
        <v>26</v>
      </c>
    </row>
    <row r="9" spans="1:2">
      <c r="A9" s="9">
        <v>3007</v>
      </c>
      <c r="B9" s="9" t="s">
        <v>27</v>
      </c>
    </row>
    <row r="10" spans="1:2">
      <c r="A10" s="9">
        <v>3008</v>
      </c>
      <c r="B10" s="9" t="s">
        <v>28</v>
      </c>
    </row>
    <row r="11" spans="1:2">
      <c r="A11" s="9">
        <v>3009</v>
      </c>
      <c r="B11" s="9" t="s">
        <v>29</v>
      </c>
    </row>
    <row r="12" spans="1:2">
      <c r="A12" s="9">
        <v>3010</v>
      </c>
      <c r="B12" s="9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3" t="s">
        <v>6</v>
      </c>
      <c r="B2" s="3" t="s">
        <v>3</v>
      </c>
      <c r="C2" s="3" t="s">
        <v>7</v>
      </c>
    </row>
    <row r="3" spans="1:3">
      <c r="A3" s="9">
        <v>10010</v>
      </c>
      <c r="B3" s="9" t="s">
        <v>11</v>
      </c>
      <c r="C3" s="9">
        <v>350</v>
      </c>
    </row>
    <row r="4" spans="1:3">
      <c r="A4" s="9">
        <v>10020</v>
      </c>
      <c r="B4" s="9" t="s">
        <v>12</v>
      </c>
      <c r="C4" s="9">
        <v>150</v>
      </c>
    </row>
    <row r="5" spans="1:3">
      <c r="A5" s="9">
        <v>10021</v>
      </c>
      <c r="B5" s="9" t="s">
        <v>13</v>
      </c>
      <c r="C5" s="9">
        <v>300</v>
      </c>
    </row>
    <row r="6" spans="1:3">
      <c r="A6" s="9">
        <v>10030</v>
      </c>
      <c r="B6" s="9" t="s">
        <v>14</v>
      </c>
      <c r="C6" s="9">
        <v>200</v>
      </c>
    </row>
    <row r="7" spans="1:3">
      <c r="A7" s="9">
        <v>10031</v>
      </c>
      <c r="B7" s="9" t="s">
        <v>15</v>
      </c>
      <c r="C7" s="9">
        <v>400</v>
      </c>
    </row>
    <row r="8" spans="1:3">
      <c r="A8" s="9">
        <v>10040</v>
      </c>
      <c r="B8" s="9" t="s">
        <v>16</v>
      </c>
      <c r="C8" s="9">
        <v>250</v>
      </c>
    </row>
    <row r="9" spans="1:3">
      <c r="A9" s="9">
        <v>10041</v>
      </c>
      <c r="B9" s="9" t="s">
        <v>17</v>
      </c>
      <c r="C9" s="9">
        <v>500</v>
      </c>
    </row>
    <row r="10" spans="1:3">
      <c r="A10" s="9">
        <v>10042</v>
      </c>
      <c r="B10" s="9" t="s">
        <v>18</v>
      </c>
      <c r="C10" s="9">
        <v>800</v>
      </c>
    </row>
    <row r="11" spans="1:3">
      <c r="A11" s="9">
        <v>10050</v>
      </c>
      <c r="B11" s="9" t="s">
        <v>19</v>
      </c>
      <c r="C11" s="9">
        <v>100</v>
      </c>
    </row>
    <row r="12" spans="1:3">
      <c r="A12" s="9">
        <v>10051</v>
      </c>
      <c r="B12" s="9" t="s">
        <v>20</v>
      </c>
      <c r="C12" s="9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2008-07-21T11:01:28Z</dcterms:modified>
</cp:coreProperties>
</file>