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filterPrivacy="1"/>
  <bookViews>
    <workbookView xWindow="0" yWindow="458" windowWidth="24960" windowHeight="13080"/>
  </bookViews>
  <sheets>
    <sheet name="移動年計" sheetId="1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" i="1" l="1"/>
  <c r="L1" i="1"/>
  <c r="K1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F1" i="1"/>
  <c r="E3" i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E14" i="1"/>
  <c r="F14" i="1"/>
  <c r="G14" i="1"/>
  <c r="H14" i="1"/>
</calcChain>
</file>

<file path=xl/sharedStrings.xml><?xml version="1.0" encoding="utf-8"?>
<sst xmlns="http://schemas.openxmlformats.org/spreadsheetml/2006/main" count="7" uniqueCount="5">
  <si>
    <t>単月</t>
    <rPh sb="0" eb="2">
      <t>タンゲツ</t>
    </rPh>
    <phoneticPr fontId="2"/>
  </si>
  <si>
    <t>累計</t>
    <rPh sb="0" eb="2">
      <t>ルイケイ</t>
    </rPh>
    <phoneticPr fontId="2"/>
  </si>
  <si>
    <t>年月</t>
    <rPh sb="0" eb="2">
      <t>ネンゲツ</t>
    </rPh>
    <phoneticPr fontId="2"/>
  </si>
  <si>
    <t>移動年計</t>
    <rPh sb="0" eb="2">
      <t>イドウ</t>
    </rPh>
    <rPh sb="2" eb="3">
      <t>ネン</t>
    </rPh>
    <rPh sb="3" eb="4">
      <t>ケイ</t>
    </rPh>
    <phoneticPr fontId="2"/>
  </si>
  <si>
    <t>最新月</t>
    <rPh sb="0" eb="2">
      <t>サイシン</t>
    </rPh>
    <rPh sb="2" eb="3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</si>
</sst>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"/>
    <numFmt numFmtId="177" formatCode="#,##0.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0.3999755851924192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1" applyBorder="1">
      <alignment vertical="center"/>
    </xf>
    <xf numFmtId="0" fontId="1" fillId="0" borderId="0" xfId="1" applyBorder="1" applyAlignment="1">
      <alignment horizontal="center" vertical="center"/>
    </xf>
    <xf numFmtId="3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176" fontId="1" fillId="0" borderId="0" xfId="1" applyNumberFormat="1" applyBorder="1" applyAlignment="1">
      <alignment horizontal="center" vertical="center"/>
    </xf>
    <xf numFmtId="3" fontId="1" fillId="0" borderId="0" xfId="1" applyNumberFormat="1" applyFont="1" applyBorder="1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Font="1">
      <alignment vertical="center"/>
    </xf>
    <xf numFmtId="0" fontId="0" fillId="0" borderId="0" xfId="1" applyFont="1" applyAlignment="1">
      <alignment horizontal="center" vertical="center"/>
    </xf>
    <xf numFmtId="177" fontId="1" fillId="0" borderId="0" xfId="1" applyNumberFormat="1" applyAlignment="1">
      <alignment horizontal="center" vertical="center"/>
    </xf>
    <xf numFmtId="3" fontId="0" fillId="0" borderId="0" xfId="1" applyNumberFormat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>
      <alignment vertical="center"/>
    </xf>
    <xf numFmtId="3" fontId="3" fillId="0" borderId="0" xfId="1" applyNumberFormat="1" applyFont="1">
      <alignment vertical="center"/>
    </xf>
    <xf numFmtId="176" fontId="3" fillId="0" borderId="4" xfId="1" applyNumberFormat="1" applyFont="1" applyBorder="1">
      <alignment vertical="center"/>
    </xf>
    <xf numFmtId="3" fontId="3" fillId="0" borderId="5" xfId="1" applyNumberFormat="1" applyFont="1" applyBorder="1">
      <alignment vertical="center"/>
    </xf>
    <xf numFmtId="3" fontId="3" fillId="0" borderId="0" xfId="1" applyNumberFormat="1" applyFont="1" applyBorder="1">
      <alignment vertical="center"/>
    </xf>
    <xf numFmtId="176" fontId="3" fillId="0" borderId="6" xfId="1" applyNumberFormat="1" applyFont="1" applyBorder="1">
      <alignment vertical="center"/>
    </xf>
    <xf numFmtId="3" fontId="3" fillId="0" borderId="7" xfId="1" applyNumberFormat="1" applyFont="1" applyBorder="1">
      <alignment vertical="center"/>
    </xf>
    <xf numFmtId="3" fontId="3" fillId="0" borderId="8" xfId="1" applyNumberFormat="1" applyFont="1" applyBorder="1">
      <alignment vertical="center"/>
    </xf>
    <xf numFmtId="3" fontId="3" fillId="0" borderId="0" xfId="1" applyNumberFormat="1" applyFont="1" applyBorder="1" applyAlignment="1">
      <alignment horizontal="center" vertical="center"/>
    </xf>
  </cellXfs>
  <cellStyles count="2">
    <cellStyle name="標準" xfId="0" builtinId="0"/>
    <cellStyle name="標準 14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40444131376402E-2"/>
          <c:y val="7.1146222916739901E-2"/>
          <c:w val="0.89074640668780902"/>
          <c:h val="0.8549476035767320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移動年計!$E$3:$E$14</c:f>
              <c:numCache>
                <c:formatCode>yyyy/m</c:formatCode>
                <c:ptCount val="12"/>
                <c:pt idx="0">
                  <c:v>42156</c:v>
                </c:pt>
                <c:pt idx="1">
                  <c:v>42186</c:v>
                </c:pt>
                <c:pt idx="2">
                  <c:v>42217</c:v>
                </c:pt>
                <c:pt idx="3">
                  <c:v>42248</c:v>
                </c:pt>
                <c:pt idx="4">
                  <c:v>42278</c:v>
                </c:pt>
                <c:pt idx="5">
                  <c:v>42309</c:v>
                </c:pt>
                <c:pt idx="6">
                  <c:v>42339</c:v>
                </c:pt>
                <c:pt idx="7">
                  <c:v>42370</c:v>
                </c:pt>
                <c:pt idx="8">
                  <c:v>42401</c:v>
                </c:pt>
                <c:pt idx="9">
                  <c:v>42430</c:v>
                </c:pt>
                <c:pt idx="10">
                  <c:v>42461</c:v>
                </c:pt>
                <c:pt idx="11">
                  <c:v>42491</c:v>
                </c:pt>
              </c:numCache>
            </c:numRef>
          </c:cat>
          <c:val>
            <c:numRef>
              <c:f>移動年計!$H$3:$H$14</c:f>
              <c:numCache>
                <c:formatCode>#,##0</c:formatCode>
                <c:ptCount val="12"/>
                <c:pt idx="0">
                  <c:v>19526635</c:v>
                </c:pt>
                <c:pt idx="1">
                  <c:v>21061591</c:v>
                </c:pt>
                <c:pt idx="2">
                  <c:v>21297303</c:v>
                </c:pt>
                <c:pt idx="3">
                  <c:v>21025700</c:v>
                </c:pt>
                <c:pt idx="4">
                  <c:v>20293145</c:v>
                </c:pt>
                <c:pt idx="5">
                  <c:v>19334621</c:v>
                </c:pt>
                <c:pt idx="6">
                  <c:v>18375044</c:v>
                </c:pt>
                <c:pt idx="7">
                  <c:v>18264381</c:v>
                </c:pt>
                <c:pt idx="8">
                  <c:v>18419182</c:v>
                </c:pt>
                <c:pt idx="9">
                  <c:v>19324042</c:v>
                </c:pt>
                <c:pt idx="10">
                  <c:v>19159013</c:v>
                </c:pt>
                <c:pt idx="11">
                  <c:v>19189650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98-49D4-8FFD-B9F527466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06505824"/>
        <c:axId val="2147324784"/>
      </c:lineChart>
      <c:dateAx>
        <c:axId val="-2106505824"/>
        <c:scaling>
          <c:orientation val="minMax"/>
        </c:scaling>
        <c:delete val="0"/>
        <c:axPos val="b"/>
        <c:numFmt formatCode="yyyy/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7324784"/>
        <c:crosses val="autoZero"/>
        <c:auto val="1"/>
        <c:lblOffset val="100"/>
        <c:baseTimeUnit val="months"/>
      </c:dateAx>
      <c:valAx>
        <c:axId val="214732478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1065058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720989</xdr:colOff>
      <xdr:row>15</xdr:row>
      <xdr:rowOff>9524</xdr:rowOff>
    </xdr:from>
    <xdr:to>
      <xdr:col>12</xdr:col>
      <xdr:colOff>1222375</xdr:colOff>
      <xdr:row>29</xdr:row>
      <xdr:rowOff>111125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="80" zoomScaleNormal="80" zoomScalePageLayoutView="80" workbookViewId="0">
      <selection activeCell="D9" sqref="D9"/>
    </sheetView>
  </sheetViews>
  <sheetFormatPr defaultColWidth="9" defaultRowHeight="17.649999999999999" x14ac:dyDescent="0.7"/>
  <cols>
    <col min="1" max="1" width="11" style="1" bestFit="1" customWidth="1"/>
    <col min="2" max="2" width="11.1875" style="1" bestFit="1" customWidth="1"/>
    <col min="3" max="3" width="11.5" style="1" customWidth="1"/>
    <col min="4" max="4" width="12.6875" style="7" bestFit="1" customWidth="1"/>
    <col min="5" max="5" width="9" style="7"/>
    <col min="6" max="8" width="11.8125" style="7" customWidth="1"/>
    <col min="9" max="9" width="9" style="7"/>
    <col min="10" max="10" width="3.5" style="7" bestFit="1" customWidth="1"/>
    <col min="11" max="13" width="16.3125" style="7" customWidth="1"/>
    <col min="14" max="14" width="9" style="7"/>
    <col min="15" max="17" width="12.5" style="7" customWidth="1"/>
    <col min="18" max="16384" width="9" style="7"/>
  </cols>
  <sheetData>
    <row r="1" spans="1:13" s="4" customFormat="1" x14ac:dyDescent="0.7">
      <c r="A1" s="1"/>
      <c r="B1" s="2" t="s">
        <v>0</v>
      </c>
      <c r="C1" s="2" t="s">
        <v>1</v>
      </c>
      <c r="D1" s="3"/>
      <c r="E1" s="12" t="s">
        <v>4</v>
      </c>
      <c r="F1" s="15">
        <f>INDEX(A:A,COUNTA(B:B))</f>
        <v>42491</v>
      </c>
      <c r="J1" s="7"/>
      <c r="K1" s="16">
        <f>YEAR(A2)</f>
        <v>2014</v>
      </c>
      <c r="L1" s="16">
        <f>YEAR(A14)</f>
        <v>2015</v>
      </c>
      <c r="M1" s="16">
        <f>YEAR(A26)</f>
        <v>2016</v>
      </c>
    </row>
    <row r="2" spans="1:13" x14ac:dyDescent="0.7">
      <c r="A2" s="5">
        <v>41640</v>
      </c>
      <c r="B2" s="3">
        <v>735231</v>
      </c>
      <c r="C2" s="24">
        <f>SUM($B$2:B2)</f>
        <v>735231</v>
      </c>
      <c r="D2" s="13"/>
      <c r="E2" s="8" t="s">
        <v>2</v>
      </c>
      <c r="F2" s="9" t="s">
        <v>0</v>
      </c>
      <c r="G2" s="10" t="s">
        <v>1</v>
      </c>
      <c r="H2" s="9" t="s">
        <v>3</v>
      </c>
      <c r="J2" s="11">
        <v>1</v>
      </c>
      <c r="K2" s="17">
        <f t="shared" ref="K2:K13" si="0">B2</f>
        <v>735231</v>
      </c>
      <c r="L2" s="17">
        <f t="shared" ref="L2:L13" si="1">B14</f>
        <v>1047651</v>
      </c>
      <c r="M2" s="17">
        <f t="shared" ref="M2:M13" si="2">B26</f>
        <v>936988</v>
      </c>
    </row>
    <row r="3" spans="1:13" x14ac:dyDescent="0.7">
      <c r="A3" s="5">
        <v>41671</v>
      </c>
      <c r="B3" s="3">
        <v>1206174</v>
      </c>
      <c r="C3" s="24">
        <f>SUM($B$2:B3)</f>
        <v>1941405</v>
      </c>
      <c r="D3" s="13"/>
      <c r="E3" s="18">
        <f>DATE(YEAR(F1),MONTH(F1)-11,DAY(F1))</f>
        <v>42156</v>
      </c>
      <c r="F3" s="19">
        <f t="shared" ref="F3:F14" si="3">VLOOKUP(E3,A:B,2,FALSE)</f>
        <v>1017064</v>
      </c>
      <c r="G3" s="20">
        <f>SUM($F$3:F3)</f>
        <v>1017064</v>
      </c>
      <c r="H3" s="19">
        <f t="shared" ref="H3:H14" si="4">VLOOKUP(E3,A:C,3,FALSE)-VLOOKUP((DATE(YEAR(E3)-1,MONTH(E3),DAY(E3))),A:C,3,FALSE)</f>
        <v>19526635</v>
      </c>
      <c r="J3" s="11">
        <v>2</v>
      </c>
      <c r="K3" s="17">
        <f t="shared" si="0"/>
        <v>1206174</v>
      </c>
      <c r="L3" s="17">
        <f t="shared" si="1"/>
        <v>1733422</v>
      </c>
      <c r="M3" s="17">
        <f t="shared" si="2"/>
        <v>1888223</v>
      </c>
    </row>
    <row r="4" spans="1:13" x14ac:dyDescent="0.7">
      <c r="A4" s="5">
        <v>41699</v>
      </c>
      <c r="B4" s="3">
        <v>1524628</v>
      </c>
      <c r="C4" s="24">
        <f>SUM($B$2:B4)</f>
        <v>3466033</v>
      </c>
      <c r="D4" s="13"/>
      <c r="E4" s="18">
        <f t="shared" ref="E4:E14" si="5">DATE(YEAR(E3),MONTH(E3)+1,DAY(E3))</f>
        <v>42186</v>
      </c>
      <c r="F4" s="19">
        <f t="shared" si="3"/>
        <v>2570834</v>
      </c>
      <c r="G4" s="20">
        <f>SUM($F$3:F4)</f>
        <v>3587898</v>
      </c>
      <c r="H4" s="19">
        <f t="shared" si="4"/>
        <v>21061591</v>
      </c>
      <c r="J4" s="11">
        <v>3</v>
      </c>
      <c r="K4" s="17">
        <f t="shared" si="0"/>
        <v>1524628</v>
      </c>
      <c r="L4" s="17">
        <f t="shared" si="1"/>
        <v>1710710</v>
      </c>
      <c r="M4" s="17">
        <f t="shared" si="2"/>
        <v>2615570</v>
      </c>
    </row>
    <row r="5" spans="1:13" x14ac:dyDescent="0.7">
      <c r="A5" s="5">
        <v>41730</v>
      </c>
      <c r="B5" s="3">
        <v>3020882</v>
      </c>
      <c r="C5" s="24">
        <f>SUM($B$2:B5)</f>
        <v>6486915</v>
      </c>
      <c r="D5" s="13"/>
      <c r="E5" s="18">
        <f t="shared" si="5"/>
        <v>42217</v>
      </c>
      <c r="F5" s="19">
        <f t="shared" si="3"/>
        <v>1260250</v>
      </c>
      <c r="G5" s="20">
        <f>SUM($F$3:F5)</f>
        <v>4848148</v>
      </c>
      <c r="H5" s="19">
        <f t="shared" si="4"/>
        <v>21297303</v>
      </c>
      <c r="J5" s="11">
        <v>4</v>
      </c>
      <c r="K5" s="17">
        <f t="shared" si="0"/>
        <v>3020882</v>
      </c>
      <c r="L5" s="17">
        <f t="shared" si="1"/>
        <v>2867925</v>
      </c>
      <c r="M5" s="17">
        <f t="shared" si="2"/>
        <v>2702896</v>
      </c>
    </row>
    <row r="6" spans="1:13" x14ac:dyDescent="0.7">
      <c r="A6" s="5">
        <v>41760</v>
      </c>
      <c r="B6" s="3">
        <v>1620747</v>
      </c>
      <c r="C6" s="24">
        <f>SUM($B$2:B6)</f>
        <v>8107662</v>
      </c>
      <c r="D6" s="13"/>
      <c r="E6" s="18">
        <f t="shared" si="5"/>
        <v>42248</v>
      </c>
      <c r="F6" s="19">
        <f t="shared" si="3"/>
        <v>971498</v>
      </c>
      <c r="G6" s="20">
        <f>SUM($F$3:F6)</f>
        <v>5819646</v>
      </c>
      <c r="H6" s="19">
        <f t="shared" si="4"/>
        <v>21025700</v>
      </c>
      <c r="J6" s="11">
        <v>5</v>
      </c>
      <c r="K6" s="17">
        <f t="shared" si="0"/>
        <v>1620747</v>
      </c>
      <c r="L6" s="17">
        <f t="shared" si="1"/>
        <v>2045691</v>
      </c>
      <c r="M6" s="17">
        <f t="shared" si="2"/>
        <v>2076328</v>
      </c>
    </row>
    <row r="7" spans="1:13" x14ac:dyDescent="0.7">
      <c r="A7" s="5">
        <v>41791</v>
      </c>
      <c r="B7" s="3">
        <v>579958</v>
      </c>
      <c r="C7" s="24">
        <f>SUM($B$2:B7)</f>
        <v>8687620</v>
      </c>
      <c r="D7" s="13"/>
      <c r="E7" s="18">
        <f t="shared" si="5"/>
        <v>42278</v>
      </c>
      <c r="F7" s="19">
        <f t="shared" si="3"/>
        <v>784724</v>
      </c>
      <c r="G7" s="20">
        <f>SUM($F$3:F7)</f>
        <v>6604370</v>
      </c>
      <c r="H7" s="19">
        <f t="shared" si="4"/>
        <v>20293145</v>
      </c>
      <c r="J7" s="11">
        <v>6</v>
      </c>
      <c r="K7" s="17">
        <f t="shared" si="0"/>
        <v>579958</v>
      </c>
      <c r="L7" s="17">
        <f t="shared" si="1"/>
        <v>1017064</v>
      </c>
      <c r="M7" s="17">
        <f t="shared" si="2"/>
        <v>0</v>
      </c>
    </row>
    <row r="8" spans="1:13" x14ac:dyDescent="0.7">
      <c r="A8" s="5">
        <v>41821</v>
      </c>
      <c r="B8" s="3">
        <v>1035878</v>
      </c>
      <c r="C8" s="24">
        <f>SUM($B$2:B8)</f>
        <v>9723498</v>
      </c>
      <c r="D8" s="13"/>
      <c r="E8" s="18">
        <f t="shared" si="5"/>
        <v>42309</v>
      </c>
      <c r="F8" s="19">
        <f t="shared" si="3"/>
        <v>1074672</v>
      </c>
      <c r="G8" s="20">
        <f>SUM($F$3:F8)</f>
        <v>7679042</v>
      </c>
      <c r="H8" s="19">
        <f t="shared" si="4"/>
        <v>19334621</v>
      </c>
      <c r="J8" s="11">
        <v>7</v>
      </c>
      <c r="K8" s="17">
        <f t="shared" si="0"/>
        <v>1035878</v>
      </c>
      <c r="L8" s="17">
        <f t="shared" si="1"/>
        <v>2570834</v>
      </c>
      <c r="M8" s="17">
        <f t="shared" si="2"/>
        <v>0</v>
      </c>
    </row>
    <row r="9" spans="1:13" x14ac:dyDescent="0.7">
      <c r="A9" s="5">
        <v>41852</v>
      </c>
      <c r="B9" s="3">
        <v>1024538</v>
      </c>
      <c r="C9" s="24">
        <f>SUM($B$2:B9)</f>
        <v>10748036</v>
      </c>
      <c r="D9" s="13"/>
      <c r="E9" s="18">
        <f t="shared" si="5"/>
        <v>42339</v>
      </c>
      <c r="F9" s="19">
        <f t="shared" si="3"/>
        <v>1290603</v>
      </c>
      <c r="G9" s="20">
        <f>SUM($F$3:F9)</f>
        <v>8969645</v>
      </c>
      <c r="H9" s="19">
        <f t="shared" si="4"/>
        <v>18375044</v>
      </c>
      <c r="J9" s="11">
        <v>8</v>
      </c>
      <c r="K9" s="17">
        <f t="shared" si="0"/>
        <v>1024538</v>
      </c>
      <c r="L9" s="17">
        <f t="shared" si="1"/>
        <v>1260250</v>
      </c>
      <c r="M9" s="17">
        <f t="shared" si="2"/>
        <v>0</v>
      </c>
    </row>
    <row r="10" spans="1:13" x14ac:dyDescent="0.7">
      <c r="A10" s="5">
        <v>41883</v>
      </c>
      <c r="B10" s="3">
        <v>1243101</v>
      </c>
      <c r="C10" s="24">
        <f>SUM($B$2:B10)</f>
        <v>11991137</v>
      </c>
      <c r="D10" s="13"/>
      <c r="E10" s="18">
        <f t="shared" si="5"/>
        <v>42370</v>
      </c>
      <c r="F10" s="19">
        <f t="shared" si="3"/>
        <v>936988</v>
      </c>
      <c r="G10" s="20">
        <f>SUM($F$3:F10)</f>
        <v>9906633</v>
      </c>
      <c r="H10" s="19">
        <f t="shared" si="4"/>
        <v>18264381</v>
      </c>
      <c r="J10" s="11">
        <v>9</v>
      </c>
      <c r="K10" s="17">
        <f t="shared" si="0"/>
        <v>1243101</v>
      </c>
      <c r="L10" s="17">
        <f t="shared" si="1"/>
        <v>971498</v>
      </c>
      <c r="M10" s="17">
        <f t="shared" si="2"/>
        <v>0</v>
      </c>
    </row>
    <row r="11" spans="1:13" x14ac:dyDescent="0.7">
      <c r="A11" s="5">
        <v>41913</v>
      </c>
      <c r="B11" s="3">
        <v>1517279</v>
      </c>
      <c r="C11" s="24">
        <f>SUM($B$2:B11)</f>
        <v>13508416</v>
      </c>
      <c r="D11" s="13"/>
      <c r="E11" s="18">
        <f t="shared" si="5"/>
        <v>42401</v>
      </c>
      <c r="F11" s="19">
        <f t="shared" si="3"/>
        <v>1888223</v>
      </c>
      <c r="G11" s="20">
        <f>SUM($F$3:F11)</f>
        <v>11794856</v>
      </c>
      <c r="H11" s="19">
        <f t="shared" si="4"/>
        <v>18419182</v>
      </c>
      <c r="J11" s="11">
        <v>10</v>
      </c>
      <c r="K11" s="17">
        <f t="shared" si="0"/>
        <v>1517279</v>
      </c>
      <c r="L11" s="17">
        <f t="shared" si="1"/>
        <v>784724</v>
      </c>
      <c r="M11" s="17">
        <f t="shared" si="2"/>
        <v>0</v>
      </c>
    </row>
    <row r="12" spans="1:13" x14ac:dyDescent="0.7">
      <c r="A12" s="5">
        <v>41944</v>
      </c>
      <c r="B12" s="3">
        <v>2033196</v>
      </c>
      <c r="C12" s="24">
        <f>SUM($B$2:B12)</f>
        <v>15541612</v>
      </c>
      <c r="D12" s="13"/>
      <c r="E12" s="18">
        <f t="shared" si="5"/>
        <v>42430</v>
      </c>
      <c r="F12" s="19">
        <f t="shared" si="3"/>
        <v>2615570</v>
      </c>
      <c r="G12" s="20">
        <f>SUM($F$3:F12)</f>
        <v>14410426</v>
      </c>
      <c r="H12" s="19">
        <f t="shared" si="4"/>
        <v>19324042</v>
      </c>
      <c r="J12" s="11">
        <v>11</v>
      </c>
      <c r="K12" s="17">
        <f t="shared" si="0"/>
        <v>2033196</v>
      </c>
      <c r="L12" s="17">
        <f t="shared" si="1"/>
        <v>1074672</v>
      </c>
      <c r="M12" s="17">
        <f t="shared" si="2"/>
        <v>0</v>
      </c>
    </row>
    <row r="13" spans="1:13" x14ac:dyDescent="0.7">
      <c r="A13" s="5">
        <v>41974</v>
      </c>
      <c r="B13" s="3">
        <v>2250180</v>
      </c>
      <c r="C13" s="24">
        <f>SUM($B$2:B13)</f>
        <v>17791792</v>
      </c>
      <c r="D13" s="13"/>
      <c r="E13" s="18">
        <f t="shared" si="5"/>
        <v>42461</v>
      </c>
      <c r="F13" s="19">
        <f t="shared" si="3"/>
        <v>2702896</v>
      </c>
      <c r="G13" s="20">
        <f>SUM($F$3:F13)</f>
        <v>17113322</v>
      </c>
      <c r="H13" s="19">
        <f t="shared" si="4"/>
        <v>19159013</v>
      </c>
      <c r="J13" s="11">
        <v>12</v>
      </c>
      <c r="K13" s="17">
        <f t="shared" si="0"/>
        <v>2250180</v>
      </c>
      <c r="L13" s="17">
        <f t="shared" si="1"/>
        <v>1290603</v>
      </c>
      <c r="M13" s="17">
        <f t="shared" si="2"/>
        <v>0</v>
      </c>
    </row>
    <row r="14" spans="1:13" x14ac:dyDescent="0.7">
      <c r="A14" s="5">
        <v>42005</v>
      </c>
      <c r="B14" s="14">
        <v>1047651</v>
      </c>
      <c r="C14" s="24">
        <f>SUM($B$2:B14)</f>
        <v>18839443</v>
      </c>
      <c r="D14" s="13"/>
      <c r="E14" s="21">
        <f t="shared" si="5"/>
        <v>42491</v>
      </c>
      <c r="F14" s="22">
        <f t="shared" si="3"/>
        <v>2076328</v>
      </c>
      <c r="G14" s="23">
        <f>SUM($F$3:F14)</f>
        <v>19189650</v>
      </c>
      <c r="H14" s="22">
        <f t="shared" si="4"/>
        <v>19189650</v>
      </c>
      <c r="K14" s="17">
        <f>SUM(K2:K13)</f>
        <v>17791792</v>
      </c>
      <c r="L14" s="17">
        <f>SUM(L2:L13)</f>
        <v>18375044</v>
      </c>
      <c r="M14" s="17">
        <f>SUM(M2:M13)</f>
        <v>10220005</v>
      </c>
    </row>
    <row r="15" spans="1:13" x14ac:dyDescent="0.7">
      <c r="A15" s="5">
        <v>42036</v>
      </c>
      <c r="B15" s="14">
        <v>1733422</v>
      </c>
      <c r="C15" s="24">
        <f>SUM($B$2:B15)</f>
        <v>20572865</v>
      </c>
      <c r="D15" s="13"/>
    </row>
    <row r="16" spans="1:13" x14ac:dyDescent="0.7">
      <c r="A16" s="5">
        <v>42064</v>
      </c>
      <c r="B16" s="14">
        <v>1710710</v>
      </c>
      <c r="C16" s="24">
        <f>SUM($B$2:B16)</f>
        <v>22283575</v>
      </c>
      <c r="D16" s="13"/>
    </row>
    <row r="17" spans="1:4" x14ac:dyDescent="0.7">
      <c r="A17" s="5">
        <v>42095</v>
      </c>
      <c r="B17" s="14">
        <v>2867925</v>
      </c>
      <c r="C17" s="24">
        <f>SUM($B$2:B17)</f>
        <v>25151500</v>
      </c>
      <c r="D17" s="13"/>
    </row>
    <row r="18" spans="1:4" x14ac:dyDescent="0.7">
      <c r="A18" s="5">
        <v>42125</v>
      </c>
      <c r="B18" s="14">
        <v>2045691</v>
      </c>
      <c r="C18" s="24">
        <f>SUM($B$2:B18)</f>
        <v>27197191</v>
      </c>
      <c r="D18" s="13"/>
    </row>
    <row r="19" spans="1:4" x14ac:dyDescent="0.7">
      <c r="A19" s="5">
        <v>42156</v>
      </c>
      <c r="B19" s="14">
        <v>1017064</v>
      </c>
      <c r="C19" s="24">
        <f>SUM($B$2:B19)</f>
        <v>28214255</v>
      </c>
      <c r="D19" s="13"/>
    </row>
    <row r="20" spans="1:4" x14ac:dyDescent="0.7">
      <c r="A20" s="5">
        <v>42186</v>
      </c>
      <c r="B20" s="14">
        <v>2570834</v>
      </c>
      <c r="C20" s="24">
        <f>SUM($B$2:B20)</f>
        <v>30785089</v>
      </c>
      <c r="D20" s="13"/>
    </row>
    <row r="21" spans="1:4" x14ac:dyDescent="0.7">
      <c r="A21" s="5">
        <v>42217</v>
      </c>
      <c r="B21" s="14">
        <v>1260250</v>
      </c>
      <c r="C21" s="24">
        <f>SUM($B$2:B21)</f>
        <v>32045339</v>
      </c>
      <c r="D21" s="13"/>
    </row>
    <row r="22" spans="1:4" x14ac:dyDescent="0.7">
      <c r="A22" s="5">
        <v>42248</v>
      </c>
      <c r="B22" s="14">
        <v>971498</v>
      </c>
      <c r="C22" s="24">
        <f>SUM($B$2:B22)</f>
        <v>33016837</v>
      </c>
      <c r="D22" s="13"/>
    </row>
    <row r="23" spans="1:4" x14ac:dyDescent="0.7">
      <c r="A23" s="5">
        <v>42278</v>
      </c>
      <c r="B23" s="14">
        <v>784724</v>
      </c>
      <c r="C23" s="24">
        <f>SUM($B$2:B23)</f>
        <v>33801561</v>
      </c>
      <c r="D23" s="13"/>
    </row>
    <row r="24" spans="1:4" x14ac:dyDescent="0.7">
      <c r="A24" s="5">
        <v>42309</v>
      </c>
      <c r="B24" s="14">
        <v>1074672</v>
      </c>
      <c r="C24" s="24">
        <f>SUM($B$2:B24)</f>
        <v>34876233</v>
      </c>
      <c r="D24" s="13"/>
    </row>
    <row r="25" spans="1:4" x14ac:dyDescent="0.7">
      <c r="A25" s="5">
        <v>42339</v>
      </c>
      <c r="B25" s="14">
        <v>1290603</v>
      </c>
      <c r="C25" s="24">
        <f>SUM($B$2:B25)</f>
        <v>36166836</v>
      </c>
      <c r="D25" s="13"/>
    </row>
    <row r="26" spans="1:4" x14ac:dyDescent="0.7">
      <c r="A26" s="5">
        <v>42370</v>
      </c>
      <c r="B26" s="14">
        <v>936988</v>
      </c>
      <c r="C26" s="24">
        <f>SUM($B$2:B26)</f>
        <v>37103824</v>
      </c>
      <c r="D26" s="13"/>
    </row>
    <row r="27" spans="1:4" x14ac:dyDescent="0.7">
      <c r="A27" s="5">
        <v>42401</v>
      </c>
      <c r="B27" s="14">
        <v>1888223</v>
      </c>
      <c r="C27" s="24">
        <f>SUM($B$2:B27)</f>
        <v>38992047</v>
      </c>
      <c r="D27" s="13"/>
    </row>
    <row r="28" spans="1:4" x14ac:dyDescent="0.7">
      <c r="A28" s="5">
        <v>42430</v>
      </c>
      <c r="B28" s="14">
        <v>2615570</v>
      </c>
      <c r="C28" s="24">
        <f>SUM($B$2:B28)</f>
        <v>41607617</v>
      </c>
      <c r="D28" s="13"/>
    </row>
    <row r="29" spans="1:4" x14ac:dyDescent="0.7">
      <c r="A29" s="5">
        <v>42461</v>
      </c>
      <c r="B29" s="14">
        <v>2702896</v>
      </c>
      <c r="C29" s="24">
        <f>SUM($B$2:B29)</f>
        <v>44310513</v>
      </c>
      <c r="D29" s="13"/>
    </row>
    <row r="30" spans="1:4" x14ac:dyDescent="0.7">
      <c r="A30" s="5">
        <v>42491</v>
      </c>
      <c r="B30" s="14">
        <v>2076328</v>
      </c>
      <c r="C30" s="24">
        <f>SUM($B$2:B30)</f>
        <v>46386841</v>
      </c>
      <c r="D30" s="13"/>
    </row>
    <row r="31" spans="1:4" x14ac:dyDescent="0.7">
      <c r="A31" s="5">
        <v>42522</v>
      </c>
      <c r="B31" s="6"/>
      <c r="C31" s="24">
        <f>SUM($B$2:B31)</f>
        <v>46386841</v>
      </c>
      <c r="D31" s="13"/>
    </row>
    <row r="32" spans="1:4" x14ac:dyDescent="0.7">
      <c r="A32" s="5">
        <v>42552</v>
      </c>
      <c r="B32" s="6"/>
      <c r="C32" s="24">
        <f>SUM($B$2:B32)</f>
        <v>46386841</v>
      </c>
      <c r="D32" s="13"/>
    </row>
    <row r="33" spans="1:4" x14ac:dyDescent="0.7">
      <c r="A33" s="5">
        <v>42583</v>
      </c>
      <c r="B33" s="6"/>
      <c r="C33" s="24">
        <f>SUM($B$2:B33)</f>
        <v>46386841</v>
      </c>
      <c r="D33" s="13"/>
    </row>
    <row r="34" spans="1:4" x14ac:dyDescent="0.7">
      <c r="A34" s="5">
        <v>42614</v>
      </c>
      <c r="B34" s="6"/>
      <c r="C34" s="24">
        <f>SUM($B$2:B34)</f>
        <v>46386841</v>
      </c>
      <c r="D34" s="13"/>
    </row>
    <row r="35" spans="1:4" x14ac:dyDescent="0.7">
      <c r="A35" s="5">
        <v>42644</v>
      </c>
      <c r="B35" s="6"/>
      <c r="C35" s="24">
        <f>SUM($B$2:B35)</f>
        <v>46386841</v>
      </c>
      <c r="D35" s="13"/>
    </row>
    <row r="36" spans="1:4" x14ac:dyDescent="0.7">
      <c r="A36" s="5">
        <v>42675</v>
      </c>
      <c r="B36" s="6"/>
      <c r="C36" s="24">
        <f>SUM($B$2:B36)</f>
        <v>46386841</v>
      </c>
      <c r="D36" s="13"/>
    </row>
    <row r="37" spans="1:4" x14ac:dyDescent="0.7">
      <c r="A37" s="5">
        <v>42705</v>
      </c>
      <c r="B37" s="6"/>
      <c r="C37" s="24">
        <f>SUM($B$2:B37)</f>
        <v>46386841</v>
      </c>
      <c r="D37" s="13"/>
    </row>
  </sheetData>
  <phoneticPr fontId="2"/>
  <conditionalFormatting sqref="B31:B37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{609A9171-FB34-44B3-8388-BC576E5BB3E7}</x14:id>
        </ext>
      </extLst>
    </cfRule>
  </conditionalFormatting>
  <conditionalFormatting sqref="K2:M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{13648588-2DB9-411B-9CE2-A4BF715BD28C}</x14:id>
        </ext>
      </extLst>
    </cfRule>
  </conditionalFormatting>
  <pageMargins left="0.7" right="0.7" top="0.75" bottom="0.75" header="0.3" footer="0.3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9A9171-FB34-44B3-8388-BC576E5BB3E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B31:B37</xm:sqref>
        </x14:conditionalFormatting>
        <x14:conditionalFormatting xmlns:xm="http://schemas.microsoft.com/office/excel/2006/main">
          <x14:cfRule type="dataBar" id="{13648588-2DB9-411B-9CE2-A4BF715BD28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K2:M13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移動年計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2017-08-22T04:34:27Z</dcterms:created>
  <dcterms:modified xsi:type="dcterms:W3CDTF">2017-08-22T04:34:36Z</dcterms:modified>
</cp:coreProperties>
</file>